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D3B6" lockStructure="1"/>
  <bookViews>
    <workbookView xWindow="0" yWindow="0" windowWidth="20490" windowHeight="7770" tabRatio="819"/>
  </bookViews>
  <sheets>
    <sheet name="General information" sheetId="3" r:id="rId1"/>
    <sheet name="Summary Sheet" sheetId="10" r:id="rId2"/>
    <sheet name="Infrastructure Details" sheetId="15" r:id="rId3"/>
    <sheet name="Division Wise Losses" sheetId="7" r:id="rId4"/>
    <sheet name="Form-Input energy" sheetId="13" r:id="rId5"/>
    <sheet name="Details of Received Sources" sheetId="11" r:id="rId6"/>
    <sheet name="Detail of Consumers&amp;Consumption" sheetId="12" r:id="rId7"/>
    <sheet name="Details on Feeder Levels" sheetId="14" r:id="rId8"/>
  </sheets>
  <definedNames>
    <definedName name="_xlnm._FilterDatabase" localSheetId="3" hidden="1">'Division Wise Losses'!$A$3:$T$462</definedName>
    <definedName name="_xlnm.Print_Area" localSheetId="7">'Details on Feeder Levels'!$A$1:$Q$606</definedName>
    <definedName name="_xlnm.Print_Area" localSheetId="3">'Division Wise Losses'!$A$1:$X$482</definedName>
  </definedNames>
  <calcPr calcId="162913" iterateCount="1" calcOnSave="0" concurrentCalc="0"/>
</workbook>
</file>

<file path=xl/calcChain.xml><?xml version="1.0" encoding="utf-8"?>
<calcChain xmlns="http://schemas.openxmlformats.org/spreadsheetml/2006/main">
  <c r="M98" i="14" l="1"/>
  <c r="L97" i="14"/>
  <c r="E13" i="15"/>
  <c r="E10" i="15"/>
  <c r="E17" i="15"/>
  <c r="E23" i="15"/>
  <c r="E21" i="15"/>
  <c r="E16" i="15"/>
  <c r="D16" i="15"/>
  <c r="D95" i="15"/>
  <c r="C93" i="15"/>
  <c r="D92" i="15"/>
  <c r="R25" i="13"/>
  <c r="E19" i="15"/>
  <c r="E20" i="15"/>
  <c r="F16" i="15"/>
  <c r="D38" i="15"/>
  <c r="D39" i="15"/>
  <c r="R1242" i="13"/>
  <c r="S1242" i="13"/>
  <c r="C2" i="10"/>
  <c r="V456" i="7"/>
  <c r="W456" i="7"/>
  <c r="U456" i="7"/>
  <c r="W455" i="7"/>
  <c r="W454" i="7"/>
  <c r="W453" i="7"/>
  <c r="W452" i="7"/>
  <c r="W451" i="7"/>
  <c r="V450" i="7"/>
  <c r="W450" i="7"/>
  <c r="U450" i="7"/>
  <c r="W449" i="7"/>
  <c r="W448" i="7"/>
  <c r="W447" i="7"/>
  <c r="W446" i="7"/>
  <c r="W445" i="7"/>
  <c r="V444" i="7"/>
  <c r="U444" i="7"/>
  <c r="W443" i="7"/>
  <c r="W442" i="7"/>
  <c r="W441" i="7"/>
  <c r="W440" i="7"/>
  <c r="W439" i="7"/>
  <c r="V438" i="7"/>
  <c r="W438" i="7"/>
  <c r="U438" i="7"/>
  <c r="W437" i="7"/>
  <c r="W436" i="7"/>
  <c r="W435" i="7"/>
  <c r="W434" i="7"/>
  <c r="W433" i="7"/>
  <c r="V432" i="7"/>
  <c r="U432" i="7"/>
  <c r="W431" i="7"/>
  <c r="W430" i="7"/>
  <c r="W429" i="7"/>
  <c r="W428" i="7"/>
  <c r="W427" i="7"/>
  <c r="V426" i="7"/>
  <c r="W426" i="7"/>
  <c r="U426" i="7"/>
  <c r="W425" i="7"/>
  <c r="W424" i="7"/>
  <c r="W423" i="7"/>
  <c r="W422" i="7"/>
  <c r="W421" i="7"/>
  <c r="V420" i="7"/>
  <c r="W420" i="7"/>
  <c r="U420" i="7"/>
  <c r="W419" i="7"/>
  <c r="W418" i="7"/>
  <c r="W417" i="7"/>
  <c r="W416" i="7"/>
  <c r="W415" i="7"/>
  <c r="V414" i="7"/>
  <c r="U414" i="7"/>
  <c r="W413" i="7"/>
  <c r="W412" i="7"/>
  <c r="W411" i="7"/>
  <c r="W410" i="7"/>
  <c r="W409" i="7"/>
  <c r="V408" i="7"/>
  <c r="U408" i="7"/>
  <c r="W407" i="7"/>
  <c r="W406" i="7"/>
  <c r="W405" i="7"/>
  <c r="W404" i="7"/>
  <c r="W403" i="7"/>
  <c r="V402" i="7"/>
  <c r="W402" i="7"/>
  <c r="U402" i="7"/>
  <c r="W401" i="7"/>
  <c r="W400" i="7"/>
  <c r="W399" i="7"/>
  <c r="W398" i="7"/>
  <c r="W397" i="7"/>
  <c r="V396" i="7"/>
  <c r="W396" i="7"/>
  <c r="U396" i="7"/>
  <c r="W395" i="7"/>
  <c r="W394" i="7"/>
  <c r="W393" i="7"/>
  <c r="W392" i="7"/>
  <c r="W391" i="7"/>
  <c r="V390" i="7"/>
  <c r="U390" i="7"/>
  <c r="W389" i="7"/>
  <c r="W388" i="7"/>
  <c r="W387" i="7"/>
  <c r="W386" i="7"/>
  <c r="W385" i="7"/>
  <c r="V384" i="7"/>
  <c r="W384" i="7"/>
  <c r="U384" i="7"/>
  <c r="W383" i="7"/>
  <c r="W382" i="7"/>
  <c r="W381" i="7"/>
  <c r="W380" i="7"/>
  <c r="W379" i="7"/>
  <c r="V378" i="7"/>
  <c r="W378" i="7"/>
  <c r="U378" i="7"/>
  <c r="W377" i="7"/>
  <c r="W376" i="7"/>
  <c r="W375" i="7"/>
  <c r="W374" i="7"/>
  <c r="W373" i="7"/>
  <c r="V372" i="7"/>
  <c r="W372" i="7"/>
  <c r="U372" i="7"/>
  <c r="W371" i="7"/>
  <c r="W370" i="7"/>
  <c r="W369" i="7"/>
  <c r="W368" i="7"/>
  <c r="W367" i="7"/>
  <c r="V366" i="7"/>
  <c r="U366" i="7"/>
  <c r="W366" i="7"/>
  <c r="W365" i="7"/>
  <c r="W364" i="7"/>
  <c r="W363" i="7"/>
  <c r="W362" i="7"/>
  <c r="W361" i="7"/>
  <c r="V360" i="7"/>
  <c r="U360" i="7"/>
  <c r="W359" i="7"/>
  <c r="W358" i="7"/>
  <c r="W357" i="7"/>
  <c r="W356" i="7"/>
  <c r="W355" i="7"/>
  <c r="V354" i="7"/>
  <c r="W354" i="7"/>
  <c r="U354" i="7"/>
  <c r="W353" i="7"/>
  <c r="W352" i="7"/>
  <c r="W351" i="7"/>
  <c r="W350" i="7"/>
  <c r="W349" i="7"/>
  <c r="V348" i="7"/>
  <c r="W348" i="7"/>
  <c r="U348" i="7"/>
  <c r="W347" i="7"/>
  <c r="W346" i="7"/>
  <c r="W345" i="7"/>
  <c r="W344" i="7"/>
  <c r="W343" i="7"/>
  <c r="V342" i="7"/>
  <c r="U342" i="7"/>
  <c r="W341" i="7"/>
  <c r="W340" i="7"/>
  <c r="W339" i="7"/>
  <c r="W338" i="7"/>
  <c r="W337" i="7"/>
  <c r="V336" i="7"/>
  <c r="U336" i="7"/>
  <c r="W335" i="7"/>
  <c r="W334" i="7"/>
  <c r="W333" i="7"/>
  <c r="W332" i="7"/>
  <c r="W331" i="7"/>
  <c r="V330" i="7"/>
  <c r="U330" i="7"/>
  <c r="W329" i="7"/>
  <c r="W328" i="7"/>
  <c r="W327" i="7"/>
  <c r="W326" i="7"/>
  <c r="W325" i="7"/>
  <c r="V324" i="7"/>
  <c r="U324" i="7"/>
  <c r="W323" i="7"/>
  <c r="W322" i="7"/>
  <c r="W321" i="7"/>
  <c r="W320" i="7"/>
  <c r="W319" i="7"/>
  <c r="V318" i="7"/>
  <c r="W318" i="7"/>
  <c r="U318" i="7"/>
  <c r="W317" i="7"/>
  <c r="W316" i="7"/>
  <c r="W315" i="7"/>
  <c r="W314" i="7"/>
  <c r="W313" i="7"/>
  <c r="V312" i="7"/>
  <c r="U312" i="7"/>
  <c r="W311" i="7"/>
  <c r="W310" i="7"/>
  <c r="W309" i="7"/>
  <c r="W308" i="7"/>
  <c r="W307" i="7"/>
  <c r="V306" i="7"/>
  <c r="W306" i="7"/>
  <c r="U306" i="7"/>
  <c r="W305" i="7"/>
  <c r="W304" i="7"/>
  <c r="W303" i="7"/>
  <c r="W302" i="7"/>
  <c r="W301" i="7"/>
  <c r="V300" i="7"/>
  <c r="W300" i="7"/>
  <c r="U300" i="7"/>
  <c r="W299" i="7"/>
  <c r="W298" i="7"/>
  <c r="W297" i="7"/>
  <c r="W296" i="7"/>
  <c r="W295" i="7"/>
  <c r="V294" i="7"/>
  <c r="W294" i="7"/>
  <c r="U294" i="7"/>
  <c r="W293" i="7"/>
  <c r="W292" i="7"/>
  <c r="W291" i="7"/>
  <c r="W290" i="7"/>
  <c r="W289" i="7"/>
  <c r="V288" i="7"/>
  <c r="U288" i="7"/>
  <c r="W288" i="7"/>
  <c r="W287" i="7"/>
  <c r="W286" i="7"/>
  <c r="W285" i="7"/>
  <c r="W284" i="7"/>
  <c r="W283" i="7"/>
  <c r="V282" i="7"/>
  <c r="U282" i="7"/>
  <c r="W281" i="7"/>
  <c r="W280" i="7"/>
  <c r="W279" i="7"/>
  <c r="W278" i="7"/>
  <c r="W277" i="7"/>
  <c r="V276" i="7"/>
  <c r="W276" i="7"/>
  <c r="U276" i="7"/>
  <c r="W275" i="7"/>
  <c r="W274" i="7"/>
  <c r="W273" i="7"/>
  <c r="W272" i="7"/>
  <c r="W271" i="7"/>
  <c r="V270" i="7"/>
  <c r="U270" i="7"/>
  <c r="W269" i="7"/>
  <c r="W268" i="7"/>
  <c r="W267" i="7"/>
  <c r="W266" i="7"/>
  <c r="W265" i="7"/>
  <c r="V264" i="7"/>
  <c r="U264" i="7"/>
  <c r="W263" i="7"/>
  <c r="W262" i="7"/>
  <c r="W261" i="7"/>
  <c r="W260" i="7"/>
  <c r="W259" i="7"/>
  <c r="V258" i="7"/>
  <c r="W258" i="7"/>
  <c r="U258" i="7"/>
  <c r="W257" i="7"/>
  <c r="W256" i="7"/>
  <c r="W255" i="7"/>
  <c r="W254" i="7"/>
  <c r="W253" i="7"/>
  <c r="V252" i="7"/>
  <c r="U252" i="7"/>
  <c r="W251" i="7"/>
  <c r="W250" i="7"/>
  <c r="W249" i="7"/>
  <c r="W248" i="7"/>
  <c r="W247" i="7"/>
  <c r="V246" i="7"/>
  <c r="U246" i="7"/>
  <c r="W245" i="7"/>
  <c r="W244" i="7"/>
  <c r="W243" i="7"/>
  <c r="W242" i="7"/>
  <c r="W241" i="7"/>
  <c r="V240" i="7"/>
  <c r="W240" i="7"/>
  <c r="U240" i="7"/>
  <c r="W239" i="7"/>
  <c r="W238" i="7"/>
  <c r="W237" i="7"/>
  <c r="W236" i="7"/>
  <c r="W235" i="7"/>
  <c r="V234" i="7"/>
  <c r="U234" i="7"/>
  <c r="W233" i="7"/>
  <c r="W232" i="7"/>
  <c r="W231" i="7"/>
  <c r="W230" i="7"/>
  <c r="W229" i="7"/>
  <c r="V228" i="7"/>
  <c r="W228" i="7"/>
  <c r="U228" i="7"/>
  <c r="W227" i="7"/>
  <c r="W226" i="7"/>
  <c r="W225" i="7"/>
  <c r="W224" i="7"/>
  <c r="W223" i="7"/>
  <c r="V222" i="7"/>
  <c r="U222" i="7"/>
  <c r="W221" i="7"/>
  <c r="W220" i="7"/>
  <c r="W219" i="7"/>
  <c r="W218" i="7"/>
  <c r="W217" i="7"/>
  <c r="V216" i="7"/>
  <c r="U216" i="7"/>
  <c r="W215" i="7"/>
  <c r="W214" i="7"/>
  <c r="W213" i="7"/>
  <c r="W212" i="7"/>
  <c r="W211" i="7"/>
  <c r="V210" i="7"/>
  <c r="U210" i="7"/>
  <c r="W209" i="7"/>
  <c r="W208" i="7"/>
  <c r="W207" i="7"/>
  <c r="W206" i="7"/>
  <c r="W205" i="7"/>
  <c r="V204" i="7"/>
  <c r="W204" i="7"/>
  <c r="U204" i="7"/>
  <c r="W203" i="7"/>
  <c r="W202" i="7"/>
  <c r="W201" i="7"/>
  <c r="W200" i="7"/>
  <c r="W199" i="7"/>
  <c r="V198" i="7"/>
  <c r="W198" i="7"/>
  <c r="U198" i="7"/>
  <c r="W197" i="7"/>
  <c r="W196" i="7"/>
  <c r="W195" i="7"/>
  <c r="W194" i="7"/>
  <c r="W193" i="7"/>
  <c r="V192" i="7"/>
  <c r="U192" i="7"/>
  <c r="W191" i="7"/>
  <c r="W190" i="7"/>
  <c r="W189" i="7"/>
  <c r="W188" i="7"/>
  <c r="W187" i="7"/>
  <c r="V186" i="7"/>
  <c r="W186" i="7"/>
  <c r="U186" i="7"/>
  <c r="W185" i="7"/>
  <c r="W184" i="7"/>
  <c r="W183" i="7"/>
  <c r="W182" i="7"/>
  <c r="W181" i="7"/>
  <c r="V180" i="7"/>
  <c r="U180" i="7"/>
  <c r="W179" i="7"/>
  <c r="W178" i="7"/>
  <c r="W177" i="7"/>
  <c r="W176" i="7"/>
  <c r="W175" i="7"/>
  <c r="V174" i="7"/>
  <c r="W174" i="7"/>
  <c r="U174" i="7"/>
  <c r="W173" i="7"/>
  <c r="W172" i="7"/>
  <c r="W171" i="7"/>
  <c r="W170" i="7"/>
  <c r="W169" i="7"/>
  <c r="V168" i="7"/>
  <c r="U168" i="7"/>
  <c r="W167" i="7"/>
  <c r="W166" i="7"/>
  <c r="W165" i="7"/>
  <c r="W164" i="7"/>
  <c r="W163" i="7"/>
  <c r="V162" i="7"/>
  <c r="U162" i="7"/>
  <c r="W161" i="7"/>
  <c r="W160" i="7"/>
  <c r="W159" i="7"/>
  <c r="W158" i="7"/>
  <c r="W157" i="7"/>
  <c r="V156" i="7"/>
  <c r="W156" i="7"/>
  <c r="U156" i="7"/>
  <c r="W155" i="7"/>
  <c r="W154" i="7"/>
  <c r="W153" i="7"/>
  <c r="W152" i="7"/>
  <c r="W151" i="7"/>
  <c r="V150" i="7"/>
  <c r="W150" i="7"/>
  <c r="U150" i="7"/>
  <c r="W149" i="7"/>
  <c r="W148" i="7"/>
  <c r="W147" i="7"/>
  <c r="W146" i="7"/>
  <c r="W145" i="7"/>
  <c r="V144" i="7"/>
  <c r="U144" i="7"/>
  <c r="W144" i="7"/>
  <c r="W143" i="7"/>
  <c r="W142" i="7"/>
  <c r="W141" i="7"/>
  <c r="W140" i="7"/>
  <c r="W139" i="7"/>
  <c r="V138" i="7"/>
  <c r="U138" i="7"/>
  <c r="W138" i="7"/>
  <c r="W137" i="7"/>
  <c r="W136" i="7"/>
  <c r="W135" i="7"/>
  <c r="W134" i="7"/>
  <c r="W133" i="7"/>
  <c r="V132" i="7"/>
  <c r="U132" i="7"/>
  <c r="W132" i="7"/>
  <c r="W131" i="7"/>
  <c r="W130" i="7"/>
  <c r="W129" i="7"/>
  <c r="W128" i="7"/>
  <c r="W127" i="7"/>
  <c r="V126" i="7"/>
  <c r="U126" i="7"/>
  <c r="W126" i="7"/>
  <c r="W125" i="7"/>
  <c r="W124" i="7"/>
  <c r="W123" i="7"/>
  <c r="W122" i="7"/>
  <c r="W121" i="7"/>
  <c r="V120" i="7"/>
  <c r="U120" i="7"/>
  <c r="W119" i="7"/>
  <c r="W118" i="7"/>
  <c r="W117" i="7"/>
  <c r="W116" i="7"/>
  <c r="W115" i="7"/>
  <c r="V114" i="7"/>
  <c r="U114" i="7"/>
  <c r="W113" i="7"/>
  <c r="W112" i="7"/>
  <c r="W111" i="7"/>
  <c r="W110" i="7"/>
  <c r="W109" i="7"/>
  <c r="V108" i="7"/>
  <c r="U108" i="7"/>
  <c r="W107" i="7"/>
  <c r="W106" i="7"/>
  <c r="W105" i="7"/>
  <c r="W104" i="7"/>
  <c r="W103" i="7"/>
  <c r="V102" i="7"/>
  <c r="U102" i="7"/>
  <c r="W101" i="7"/>
  <c r="W100" i="7"/>
  <c r="W99" i="7"/>
  <c r="W98" i="7"/>
  <c r="W97" i="7"/>
  <c r="V96" i="7"/>
  <c r="U96" i="7"/>
  <c r="W95" i="7"/>
  <c r="W94" i="7"/>
  <c r="W93" i="7"/>
  <c r="W92" i="7"/>
  <c r="W91" i="7"/>
  <c r="V90" i="7"/>
  <c r="U90" i="7"/>
  <c r="W89" i="7"/>
  <c r="W88" i="7"/>
  <c r="W87" i="7"/>
  <c r="W86" i="7"/>
  <c r="W85" i="7"/>
  <c r="V84" i="7"/>
  <c r="U84" i="7"/>
  <c r="W84" i="7"/>
  <c r="W83" i="7"/>
  <c r="W82" i="7"/>
  <c r="W81" i="7"/>
  <c r="W80" i="7"/>
  <c r="W79" i="7"/>
  <c r="V78" i="7"/>
  <c r="U78" i="7"/>
  <c r="W77" i="7"/>
  <c r="W76" i="7"/>
  <c r="W75" i="7"/>
  <c r="W74" i="7"/>
  <c r="W73" i="7"/>
  <c r="V72" i="7"/>
  <c r="U72" i="7"/>
  <c r="W71" i="7"/>
  <c r="W70" i="7"/>
  <c r="W69" i="7"/>
  <c r="W68" i="7"/>
  <c r="W67" i="7"/>
  <c r="V66" i="7"/>
  <c r="U66" i="7"/>
  <c r="W65" i="7"/>
  <c r="W64" i="7"/>
  <c r="W63" i="7"/>
  <c r="W62" i="7"/>
  <c r="W61" i="7"/>
  <c r="V60" i="7"/>
  <c r="U60" i="7"/>
  <c r="W59" i="7"/>
  <c r="W58" i="7"/>
  <c r="W57" i="7"/>
  <c r="W56" i="7"/>
  <c r="W55" i="7"/>
  <c r="V54" i="7"/>
  <c r="U54" i="7"/>
  <c r="W53" i="7"/>
  <c r="W52" i="7"/>
  <c r="W51" i="7"/>
  <c r="W50" i="7"/>
  <c r="W49" i="7"/>
  <c r="V48" i="7"/>
  <c r="U48" i="7"/>
  <c r="W47" i="7"/>
  <c r="W46" i="7"/>
  <c r="W45" i="7"/>
  <c r="W44" i="7"/>
  <c r="W43" i="7"/>
  <c r="V42" i="7"/>
  <c r="U42" i="7"/>
  <c r="W42" i="7"/>
  <c r="W41" i="7"/>
  <c r="W40" i="7"/>
  <c r="W39" i="7"/>
  <c r="W38" i="7"/>
  <c r="W37" i="7"/>
  <c r="V36" i="7"/>
  <c r="U36" i="7"/>
  <c r="W35" i="7"/>
  <c r="W34" i="7"/>
  <c r="W33" i="7"/>
  <c r="W32" i="7"/>
  <c r="W31" i="7"/>
  <c r="V30" i="7"/>
  <c r="U30" i="7"/>
  <c r="W29" i="7"/>
  <c r="W28" i="7"/>
  <c r="W27" i="7"/>
  <c r="W26" i="7"/>
  <c r="W25" i="7"/>
  <c r="V24" i="7"/>
  <c r="U24" i="7"/>
  <c r="W24" i="7"/>
  <c r="W23" i="7"/>
  <c r="W22" i="7"/>
  <c r="W21" i="7"/>
  <c r="W20" i="7"/>
  <c r="W19" i="7"/>
  <c r="V18" i="7"/>
  <c r="U18" i="7"/>
  <c r="W17" i="7"/>
  <c r="W16" i="7"/>
  <c r="W15" i="7"/>
  <c r="W14" i="7"/>
  <c r="W13" i="7"/>
  <c r="V461" i="7"/>
  <c r="U461" i="7"/>
  <c r="V460" i="7"/>
  <c r="U460" i="7"/>
  <c r="V459" i="7"/>
  <c r="U459" i="7"/>
  <c r="V458" i="7"/>
  <c r="U458" i="7"/>
  <c r="V457" i="7"/>
  <c r="U457" i="7"/>
  <c r="W210" i="7"/>
  <c r="W222" i="7"/>
  <c r="W216" i="7"/>
  <c r="W330" i="7"/>
  <c r="W114" i="7"/>
  <c r="W414" i="7"/>
  <c r="W234" i="7"/>
  <c r="W264" i="7"/>
  <c r="W312" i="7"/>
  <c r="W108" i="7"/>
  <c r="W180" i="7"/>
  <c r="W246" i="7"/>
  <c r="W168" i="7"/>
  <c r="W282" i="7"/>
  <c r="W324" i="7"/>
  <c r="W162" i="7"/>
  <c r="W336" i="7"/>
  <c r="W408" i="7"/>
  <c r="W432" i="7"/>
  <c r="W120" i="7"/>
  <c r="W270" i="7"/>
  <c r="W342" i="7"/>
  <c r="W360" i="7"/>
  <c r="W390" i="7"/>
  <c r="U12" i="7"/>
  <c r="V12" i="7"/>
  <c r="W12" i="7"/>
  <c r="W11" i="7"/>
  <c r="W10" i="7"/>
  <c r="W9" i="7"/>
  <c r="W8" i="7"/>
  <c r="W7" i="7"/>
  <c r="D86" i="15"/>
  <c r="D77" i="15"/>
  <c r="D78" i="15"/>
  <c r="D71" i="15"/>
  <c r="D93" i="15"/>
  <c r="E93" i="15"/>
  <c r="F93" i="15"/>
  <c r="D65" i="15"/>
  <c r="D59" i="15"/>
  <c r="D49" i="15"/>
  <c r="F47" i="12"/>
  <c r="E47" i="12"/>
  <c r="D5" i="10"/>
  <c r="R6" i="13"/>
  <c r="Q151" i="7"/>
  <c r="Q145" i="7"/>
  <c r="Q139" i="7"/>
  <c r="Q133" i="7"/>
  <c r="Q127" i="7"/>
  <c r="Q121" i="7"/>
  <c r="Q115" i="7"/>
  <c r="Q109" i="7"/>
  <c r="Q103" i="7"/>
  <c r="Q91" i="7"/>
  <c r="Q97" i="7"/>
  <c r="Q79" i="7"/>
  <c r="Q85" i="7"/>
  <c r="Q73" i="7"/>
  <c r="Q67" i="7"/>
  <c r="Q61" i="7"/>
  <c r="Q55" i="7"/>
  <c r="Q49" i="7"/>
  <c r="Q43" i="7"/>
  <c r="Q37" i="7"/>
  <c r="Q31" i="7"/>
  <c r="Q25" i="7"/>
  <c r="Q19" i="7"/>
  <c r="Q13" i="7"/>
  <c r="Q7" i="7"/>
  <c r="Q8" i="7"/>
  <c r="Q9" i="7"/>
  <c r="Q10" i="7"/>
  <c r="Q11" i="7"/>
  <c r="Q12" i="7"/>
  <c r="Q157" i="7"/>
  <c r="Q163" i="7"/>
  <c r="Q169" i="7"/>
  <c r="Q175" i="7"/>
  <c r="Q180" i="7"/>
  <c r="S175" i="7"/>
  <c r="Q181" i="7"/>
  <c r="Q186" i="7"/>
  <c r="R183" i="7"/>
  <c r="Q187" i="7"/>
  <c r="Q193" i="7"/>
  <c r="Q199" i="7"/>
  <c r="Q205" i="7"/>
  <c r="Q211" i="7"/>
  <c r="Q217" i="7"/>
  <c r="Q223" i="7"/>
  <c r="Q229" i="7"/>
  <c r="Q234" i="7"/>
  <c r="Q235" i="7"/>
  <c r="Q241" i="7"/>
  <c r="Q247" i="7"/>
  <c r="Q253" i="7"/>
  <c r="Q259" i="7"/>
  <c r="Q265" i="7"/>
  <c r="Q271" i="7"/>
  <c r="Q277" i="7"/>
  <c r="Q283" i="7"/>
  <c r="Q289" i="7"/>
  <c r="Q295" i="7"/>
  <c r="Q301" i="7"/>
  <c r="Q307" i="7"/>
  <c r="Q313" i="7"/>
  <c r="Q319" i="7"/>
  <c r="Q325" i="7"/>
  <c r="Q331" i="7"/>
  <c r="Q337" i="7"/>
  <c r="Q343" i="7"/>
  <c r="Q349" i="7"/>
  <c r="Q355" i="7"/>
  <c r="Q361" i="7"/>
  <c r="Q367" i="7"/>
  <c r="Q373" i="7"/>
  <c r="Q379" i="7"/>
  <c r="Q385" i="7"/>
  <c r="Q391" i="7"/>
  <c r="Q397" i="7"/>
  <c r="Q403" i="7"/>
  <c r="Q409" i="7"/>
  <c r="Q415" i="7"/>
  <c r="Q421" i="7"/>
  <c r="Q427" i="7"/>
  <c r="Q433" i="7"/>
  <c r="Q438" i="7"/>
  <c r="Q439" i="7"/>
  <c r="Q445" i="7"/>
  <c r="Q451" i="7"/>
  <c r="Q152" i="7"/>
  <c r="Q146" i="7"/>
  <c r="Q150" i="7"/>
  <c r="S145" i="7"/>
  <c r="Q140" i="7"/>
  <c r="Q134" i="7"/>
  <c r="Q128" i="7"/>
  <c r="Q122" i="7"/>
  <c r="Q116" i="7"/>
  <c r="Q110" i="7"/>
  <c r="Q104" i="7"/>
  <c r="Q92" i="7"/>
  <c r="Q98" i="7"/>
  <c r="Q80" i="7"/>
  <c r="Q86" i="7"/>
  <c r="Q74" i="7"/>
  <c r="Q68" i="7"/>
  <c r="Q62" i="7"/>
  <c r="Q56" i="7"/>
  <c r="Q50" i="7"/>
  <c r="Q44" i="7"/>
  <c r="Q38" i="7"/>
  <c r="Q32" i="7"/>
  <c r="Q26" i="7"/>
  <c r="Q20" i="7"/>
  <c r="Q14" i="7"/>
  <c r="Q158" i="7"/>
  <c r="Q164" i="7"/>
  <c r="Q168" i="7"/>
  <c r="Q170" i="7"/>
  <c r="Q176" i="7"/>
  <c r="Q182" i="7"/>
  <c r="Q188" i="7"/>
  <c r="Q194" i="7"/>
  <c r="Q200" i="7"/>
  <c r="Q206" i="7"/>
  <c r="Q210" i="7"/>
  <c r="Q212" i="7"/>
  <c r="Q218" i="7"/>
  <c r="Q224" i="7"/>
  <c r="Q230" i="7"/>
  <c r="Q236" i="7"/>
  <c r="Q242" i="7"/>
  <c r="Q248" i="7"/>
  <c r="Q254" i="7"/>
  <c r="Q258" i="7"/>
  <c r="Q260" i="7"/>
  <c r="Q266" i="7"/>
  <c r="Q272" i="7"/>
  <c r="Q278" i="7"/>
  <c r="Q284" i="7"/>
  <c r="Q290" i="7"/>
  <c r="Q296" i="7"/>
  <c r="Q302" i="7"/>
  <c r="Q306" i="7"/>
  <c r="Q308" i="7"/>
  <c r="Q314" i="7"/>
  <c r="Q320" i="7"/>
  <c r="Q324" i="7"/>
  <c r="S319" i="7"/>
  <c r="Q326" i="7"/>
  <c r="Q332" i="7"/>
  <c r="Q338" i="7"/>
  <c r="Q344" i="7"/>
  <c r="Q350" i="7"/>
  <c r="Q356" i="7"/>
  <c r="Q362" i="7"/>
  <c r="Q368" i="7"/>
  <c r="Q374" i="7"/>
  <c r="Q380" i="7"/>
  <c r="Q386" i="7"/>
  <c r="Q390" i="7"/>
  <c r="Q392" i="7"/>
  <c r="Q396" i="7"/>
  <c r="Q398" i="7"/>
  <c r="Q404" i="7"/>
  <c r="Q410" i="7"/>
  <c r="Q416" i="7"/>
  <c r="Q422" i="7"/>
  <c r="Q428" i="7"/>
  <c r="Q434" i="7"/>
  <c r="Q440" i="7"/>
  <c r="Q446" i="7"/>
  <c r="Q450" i="7"/>
  <c r="S445" i="7"/>
  <c r="R448" i="7"/>
  <c r="Q452" i="7"/>
  <c r="Q153" i="7"/>
  <c r="Q147" i="7"/>
  <c r="Q141" i="7"/>
  <c r="Q135" i="7"/>
  <c r="Q129" i="7"/>
  <c r="Q123" i="7"/>
  <c r="Q126" i="7"/>
  <c r="S121" i="7"/>
  <c r="Q117" i="7"/>
  <c r="Q111" i="7"/>
  <c r="Q105" i="7"/>
  <c r="Q93" i="7"/>
  <c r="Q99" i="7"/>
  <c r="Q81" i="7"/>
  <c r="Q87" i="7"/>
  <c r="Q75" i="7"/>
  <c r="Q69" i="7"/>
  <c r="Q63" i="7"/>
  <c r="Q57" i="7"/>
  <c r="Q51" i="7"/>
  <c r="Q45" i="7"/>
  <c r="Q39" i="7"/>
  <c r="Q33" i="7"/>
  <c r="Q27" i="7"/>
  <c r="Q21" i="7"/>
  <c r="Q15" i="7"/>
  <c r="Q159" i="7"/>
  <c r="Q165" i="7"/>
  <c r="Q171" i="7"/>
  <c r="Q177" i="7"/>
  <c r="Q183" i="7"/>
  <c r="Q189" i="7"/>
  <c r="Q195" i="7"/>
  <c r="Q201" i="7"/>
  <c r="Q207" i="7"/>
  <c r="Q213" i="7"/>
  <c r="Q219" i="7"/>
  <c r="Q225" i="7"/>
  <c r="Q231" i="7"/>
  <c r="Q237" i="7"/>
  <c r="Q243" i="7"/>
  <c r="Q249" i="7"/>
  <c r="Q255" i="7"/>
  <c r="Q261" i="7"/>
  <c r="Q267" i="7"/>
  <c r="Q273" i="7"/>
  <c r="Q279" i="7"/>
  <c r="Q285" i="7"/>
  <c r="Q291" i="7"/>
  <c r="Q297" i="7"/>
  <c r="Q303" i="7"/>
  <c r="Q309" i="7"/>
  <c r="Q315" i="7"/>
  <c r="Q321" i="7"/>
  <c r="R321" i="7"/>
  <c r="Q327" i="7"/>
  <c r="Q333" i="7"/>
  <c r="Q339" i="7"/>
  <c r="Q342" i="7"/>
  <c r="Q345" i="7"/>
  <c r="Q351" i="7"/>
  <c r="Q357" i="7"/>
  <c r="Q363" i="7"/>
  <c r="Q369" i="7"/>
  <c r="Q375" i="7"/>
  <c r="Q378" i="7"/>
  <c r="S373" i="7"/>
  <c r="R376" i="7"/>
  <c r="Q381" i="7"/>
  <c r="Q387" i="7"/>
  <c r="Q393" i="7"/>
  <c r="R393" i="7"/>
  <c r="Q399" i="7"/>
  <c r="Q405" i="7"/>
  <c r="Q411" i="7"/>
  <c r="Q417" i="7"/>
  <c r="Q423" i="7"/>
  <c r="Q426" i="7"/>
  <c r="S421" i="7"/>
  <c r="Q429" i="7"/>
  <c r="Q435" i="7"/>
  <c r="Q441" i="7"/>
  <c r="Q444" i="7"/>
  <c r="Q447" i="7"/>
  <c r="Q453" i="7"/>
  <c r="Q154" i="7"/>
  <c r="Q148" i="7"/>
  <c r="R148" i="7"/>
  <c r="Q142" i="7"/>
  <c r="Q136" i="7"/>
  <c r="Q130" i="7"/>
  <c r="Q124" i="7"/>
  <c r="Q118" i="7"/>
  <c r="Q112" i="7"/>
  <c r="Q106" i="7"/>
  <c r="Q94" i="7"/>
  <c r="Q100" i="7"/>
  <c r="Q82" i="7"/>
  <c r="Q88" i="7"/>
  <c r="Q76" i="7"/>
  <c r="Q70" i="7"/>
  <c r="Q64" i="7"/>
  <c r="Q58" i="7"/>
  <c r="Q52" i="7"/>
  <c r="Q46" i="7"/>
  <c r="Q40" i="7"/>
  <c r="Q34" i="7"/>
  <c r="Q28" i="7"/>
  <c r="R262" i="7"/>
  <c r="Q22" i="7"/>
  <c r="Q23" i="7"/>
  <c r="Q24" i="7"/>
  <c r="Q16" i="7"/>
  <c r="R10" i="7"/>
  <c r="Q160" i="7"/>
  <c r="Q166" i="7"/>
  <c r="Q172" i="7"/>
  <c r="Q178" i="7"/>
  <c r="Q184" i="7"/>
  <c r="Q190" i="7"/>
  <c r="Q196" i="7"/>
  <c r="Q202" i="7"/>
  <c r="Q208" i="7"/>
  <c r="Q214" i="7"/>
  <c r="Q220" i="7"/>
  <c r="Q226" i="7"/>
  <c r="Q232" i="7"/>
  <c r="Q238" i="7"/>
  <c r="Q240" i="7"/>
  <c r="S235" i="7"/>
  <c r="T235" i="7"/>
  <c r="Q244" i="7"/>
  <c r="Q250" i="7"/>
  <c r="Q256" i="7"/>
  <c r="Q262" i="7"/>
  <c r="Q268" i="7"/>
  <c r="Q274" i="7"/>
  <c r="Q280" i="7"/>
  <c r="Q286" i="7"/>
  <c r="Q292" i="7"/>
  <c r="Q298" i="7"/>
  <c r="Q304" i="7"/>
  <c r="Q310" i="7"/>
  <c r="Q316" i="7"/>
  <c r="Q322" i="7"/>
  <c r="Q328" i="7"/>
  <c r="Q334" i="7"/>
  <c r="Q340" i="7"/>
  <c r="Q346" i="7"/>
  <c r="Q352" i="7"/>
  <c r="Q358" i="7"/>
  <c r="Q364" i="7"/>
  <c r="Q370" i="7"/>
  <c r="Q376" i="7"/>
  <c r="Q382" i="7"/>
  <c r="Q388" i="7"/>
  <c r="Q394" i="7"/>
  <c r="Q400" i="7"/>
  <c r="Q406" i="7"/>
  <c r="Q412" i="7"/>
  <c r="Q418" i="7"/>
  <c r="Q424" i="7"/>
  <c r="Q430" i="7"/>
  <c r="Q432" i="7"/>
  <c r="Q436" i="7"/>
  <c r="Q442" i="7"/>
  <c r="Q448" i="7"/>
  <c r="Q454" i="7"/>
  <c r="Q155" i="7"/>
  <c r="Q149" i="7"/>
  <c r="Q143" i="7"/>
  <c r="Q137" i="7"/>
  <c r="Q131" i="7"/>
  <c r="Q125" i="7"/>
  <c r="Q119" i="7"/>
  <c r="Q113" i="7"/>
  <c r="Q107" i="7"/>
  <c r="Q95" i="7"/>
  <c r="Q101" i="7"/>
  <c r="Q83" i="7"/>
  <c r="Q89" i="7"/>
  <c r="Q77" i="7"/>
  <c r="Q71" i="7"/>
  <c r="Q65" i="7"/>
  <c r="Q59" i="7"/>
  <c r="Q53" i="7"/>
  <c r="Q47" i="7"/>
  <c r="Q41" i="7"/>
  <c r="Q35" i="7"/>
  <c r="Q29" i="7"/>
  <c r="Q17" i="7"/>
  <c r="Q18" i="7"/>
  <c r="Q161" i="7"/>
  <c r="Q162" i="7"/>
  <c r="S157" i="7"/>
  <c r="Q167" i="7"/>
  <c r="Q173" i="7"/>
  <c r="Q179" i="7"/>
  <c r="Q185" i="7"/>
  <c r="Q191" i="7"/>
  <c r="Q197" i="7"/>
  <c r="Q198" i="7"/>
  <c r="R194" i="7"/>
  <c r="Q203" i="7"/>
  <c r="Q209" i="7"/>
  <c r="Q215" i="7"/>
  <c r="Q216" i="7"/>
  <c r="R215" i="7"/>
  <c r="Q221" i="7"/>
  <c r="Q227" i="7"/>
  <c r="Q233" i="7"/>
  <c r="Q239" i="7"/>
  <c r="Q245" i="7"/>
  <c r="Q251" i="7"/>
  <c r="Q252" i="7"/>
  <c r="Q257" i="7"/>
  <c r="Q263" i="7"/>
  <c r="Q269" i="7"/>
  <c r="Q275" i="7"/>
  <c r="Q276" i="7"/>
  <c r="Q281" i="7"/>
  <c r="Q287" i="7"/>
  <c r="Q293" i="7"/>
  <c r="Q294" i="7"/>
  <c r="R290" i="7"/>
  <c r="Q299" i="7"/>
  <c r="Q305" i="7"/>
  <c r="Q311" i="7"/>
  <c r="Q317" i="7"/>
  <c r="Q323" i="7"/>
  <c r="Q329" i="7"/>
  <c r="Q335" i="7"/>
  <c r="Q341" i="7"/>
  <c r="Q347" i="7"/>
  <c r="Q353" i="7"/>
  <c r="Q359" i="7"/>
  <c r="Q360" i="7"/>
  <c r="Q365" i="7"/>
  <c r="Q371" i="7"/>
  <c r="Q377" i="7"/>
  <c r="Q383" i="7"/>
  <c r="Q389" i="7"/>
  <c r="Q395" i="7"/>
  <c r="Q401" i="7"/>
  <c r="Q407" i="7"/>
  <c r="Q413" i="7"/>
  <c r="Q419" i="7"/>
  <c r="Q425" i="7"/>
  <c r="Q431" i="7"/>
  <c r="Q437" i="7"/>
  <c r="Q443" i="7"/>
  <c r="Q449" i="7"/>
  <c r="Q455" i="7"/>
  <c r="N156" i="7"/>
  <c r="N150" i="7"/>
  <c r="N144" i="7"/>
  <c r="N138" i="7"/>
  <c r="N132" i="7"/>
  <c r="N126" i="7"/>
  <c r="N120" i="7"/>
  <c r="N114" i="7"/>
  <c r="N108" i="7"/>
  <c r="N102" i="7"/>
  <c r="N96" i="7"/>
  <c r="N90" i="7"/>
  <c r="N84" i="7"/>
  <c r="N78" i="7"/>
  <c r="N72" i="7"/>
  <c r="N66" i="7"/>
  <c r="N60" i="7"/>
  <c r="N54" i="7"/>
  <c r="N48" i="7"/>
  <c r="N42" i="7"/>
  <c r="N36" i="7"/>
  <c r="N30" i="7"/>
  <c r="N24" i="7"/>
  <c r="N18" i="7"/>
  <c r="N12" i="7"/>
  <c r="N162" i="7"/>
  <c r="N168" i="7"/>
  <c r="N174" i="7"/>
  <c r="N180" i="7"/>
  <c r="N186" i="7"/>
  <c r="N192" i="7"/>
  <c r="N198" i="7"/>
  <c r="N204" i="7"/>
  <c r="N210" i="7"/>
  <c r="N216" i="7"/>
  <c r="S211" i="7"/>
  <c r="S216" i="7"/>
  <c r="N222" i="7"/>
  <c r="N228" i="7"/>
  <c r="N234" i="7"/>
  <c r="N240" i="7"/>
  <c r="N246" i="7"/>
  <c r="N252" i="7"/>
  <c r="N258" i="7"/>
  <c r="S253" i="7"/>
  <c r="N264" i="7"/>
  <c r="S259" i="7"/>
  <c r="N270" i="7"/>
  <c r="N276" i="7"/>
  <c r="N282" i="7"/>
  <c r="N288" i="7"/>
  <c r="N294" i="7"/>
  <c r="N300" i="7"/>
  <c r="N306" i="7"/>
  <c r="N312" i="7"/>
  <c r="N318" i="7"/>
  <c r="N324" i="7"/>
  <c r="N330" i="7"/>
  <c r="N336" i="7"/>
  <c r="N342" i="7"/>
  <c r="N348" i="7"/>
  <c r="N354" i="7"/>
  <c r="N360" i="7"/>
  <c r="N366" i="7"/>
  <c r="N372" i="7"/>
  <c r="N378" i="7"/>
  <c r="N384" i="7"/>
  <c r="N390" i="7"/>
  <c r="N396" i="7"/>
  <c r="N402" i="7"/>
  <c r="N408" i="7"/>
  <c r="N414" i="7"/>
  <c r="N420" i="7"/>
  <c r="N426" i="7"/>
  <c r="N432" i="7"/>
  <c r="N438" i="7"/>
  <c r="N444" i="7"/>
  <c r="N450" i="7"/>
  <c r="N456" i="7"/>
  <c r="P461" i="7"/>
  <c r="O461" i="7"/>
  <c r="P460" i="7"/>
  <c r="O460" i="7"/>
  <c r="P459" i="7"/>
  <c r="O459" i="7"/>
  <c r="P458" i="7"/>
  <c r="O458" i="7"/>
  <c r="P457" i="7"/>
  <c r="O457" i="7"/>
  <c r="K461" i="7"/>
  <c r="J461" i="7"/>
  <c r="K460" i="7"/>
  <c r="J460" i="7"/>
  <c r="K459" i="7"/>
  <c r="J459" i="7"/>
  <c r="K458" i="7"/>
  <c r="J458" i="7"/>
  <c r="K457" i="7"/>
  <c r="J457" i="7"/>
  <c r="G461" i="7"/>
  <c r="G460" i="7"/>
  <c r="G459" i="7"/>
  <c r="G458" i="7"/>
  <c r="G457" i="7"/>
  <c r="F461" i="7"/>
  <c r="F460" i="7"/>
  <c r="F459" i="7"/>
  <c r="F458" i="7"/>
  <c r="F457" i="7"/>
  <c r="P456" i="7"/>
  <c r="O456" i="7"/>
  <c r="K456" i="7"/>
  <c r="J456" i="7"/>
  <c r="G456" i="7"/>
  <c r="F456" i="7"/>
  <c r="L455" i="7"/>
  <c r="H455" i="7"/>
  <c r="H456" i="7"/>
  <c r="L454" i="7"/>
  <c r="H454" i="7"/>
  <c r="L453" i="7"/>
  <c r="H453" i="7"/>
  <c r="L452" i="7"/>
  <c r="L456" i="7"/>
  <c r="H452" i="7"/>
  <c r="L451" i="7"/>
  <c r="H451" i="7"/>
  <c r="P450" i="7"/>
  <c r="O450" i="7"/>
  <c r="K450" i="7"/>
  <c r="J450" i="7"/>
  <c r="G450" i="7"/>
  <c r="F450" i="7"/>
  <c r="L449" i="7"/>
  <c r="H449" i="7"/>
  <c r="L448" i="7"/>
  <c r="H448" i="7"/>
  <c r="L447" i="7"/>
  <c r="H447" i="7"/>
  <c r="L446" i="7"/>
  <c r="H446" i="7"/>
  <c r="L445" i="7"/>
  <c r="H445" i="7"/>
  <c r="H450" i="7"/>
  <c r="P444" i="7"/>
  <c r="O444" i="7"/>
  <c r="K444" i="7"/>
  <c r="J444" i="7"/>
  <c r="G444" i="7"/>
  <c r="F444" i="7"/>
  <c r="L443" i="7"/>
  <c r="H443" i="7"/>
  <c r="L442" i="7"/>
  <c r="H442" i="7"/>
  <c r="L441" i="7"/>
  <c r="H441" i="7"/>
  <c r="H444" i="7"/>
  <c r="L440" i="7"/>
  <c r="H440" i="7"/>
  <c r="L439" i="7"/>
  <c r="H439" i="7"/>
  <c r="P438" i="7"/>
  <c r="O438" i="7"/>
  <c r="K438" i="7"/>
  <c r="J438" i="7"/>
  <c r="G438" i="7"/>
  <c r="F438" i="7"/>
  <c r="L437" i="7"/>
  <c r="H437" i="7"/>
  <c r="L436" i="7"/>
  <c r="H436" i="7"/>
  <c r="L435" i="7"/>
  <c r="L438" i="7"/>
  <c r="H435" i="7"/>
  <c r="L434" i="7"/>
  <c r="H434" i="7"/>
  <c r="L433" i="7"/>
  <c r="H433" i="7"/>
  <c r="H438" i="7"/>
  <c r="P432" i="7"/>
  <c r="O432" i="7"/>
  <c r="K432" i="7"/>
  <c r="J432" i="7"/>
  <c r="G432" i="7"/>
  <c r="F432" i="7"/>
  <c r="L431" i="7"/>
  <c r="H431" i="7"/>
  <c r="L430" i="7"/>
  <c r="H430" i="7"/>
  <c r="L429" i="7"/>
  <c r="H429" i="7"/>
  <c r="L428" i="7"/>
  <c r="H428" i="7"/>
  <c r="L427" i="7"/>
  <c r="H427" i="7"/>
  <c r="P426" i="7"/>
  <c r="O426" i="7"/>
  <c r="K426" i="7"/>
  <c r="J426" i="7"/>
  <c r="G426" i="7"/>
  <c r="F426" i="7"/>
  <c r="L425" i="7"/>
  <c r="L426" i="7"/>
  <c r="M421" i="7"/>
  <c r="H425" i="7"/>
  <c r="L424" i="7"/>
  <c r="H424" i="7"/>
  <c r="L423" i="7"/>
  <c r="H423" i="7"/>
  <c r="H426" i="7"/>
  <c r="L422" i="7"/>
  <c r="H422" i="7"/>
  <c r="L421" i="7"/>
  <c r="H421" i="7"/>
  <c r="P420" i="7"/>
  <c r="O420" i="7"/>
  <c r="K420" i="7"/>
  <c r="J420" i="7"/>
  <c r="G420" i="7"/>
  <c r="F420" i="7"/>
  <c r="L419" i="7"/>
  <c r="H419" i="7"/>
  <c r="L418" i="7"/>
  <c r="H418" i="7"/>
  <c r="L417" i="7"/>
  <c r="L420" i="7"/>
  <c r="H417" i="7"/>
  <c r="L416" i="7"/>
  <c r="H416" i="7"/>
  <c r="L415" i="7"/>
  <c r="H415" i="7"/>
  <c r="H420" i="7"/>
  <c r="P414" i="7"/>
  <c r="O414" i="7"/>
  <c r="K414" i="7"/>
  <c r="J414" i="7"/>
  <c r="G414" i="7"/>
  <c r="F414" i="7"/>
  <c r="L413" i="7"/>
  <c r="H413" i="7"/>
  <c r="L412" i="7"/>
  <c r="L414" i="7"/>
  <c r="M413" i="7"/>
  <c r="H412" i="7"/>
  <c r="L411" i="7"/>
  <c r="H411" i="7"/>
  <c r="L410" i="7"/>
  <c r="H410" i="7"/>
  <c r="L409" i="7"/>
  <c r="H409" i="7"/>
  <c r="P408" i="7"/>
  <c r="O408" i="7"/>
  <c r="K408" i="7"/>
  <c r="J408" i="7"/>
  <c r="G408" i="7"/>
  <c r="F408" i="7"/>
  <c r="L407" i="7"/>
  <c r="H407" i="7"/>
  <c r="L406" i="7"/>
  <c r="H406" i="7"/>
  <c r="L405" i="7"/>
  <c r="H405" i="7"/>
  <c r="L404" i="7"/>
  <c r="H404" i="7"/>
  <c r="L403" i="7"/>
  <c r="H403" i="7"/>
  <c r="P402" i="7"/>
  <c r="O402" i="7"/>
  <c r="K402" i="7"/>
  <c r="J402" i="7"/>
  <c r="G402" i="7"/>
  <c r="F402" i="7"/>
  <c r="L401" i="7"/>
  <c r="H401" i="7"/>
  <c r="L400" i="7"/>
  <c r="H400" i="7"/>
  <c r="L399" i="7"/>
  <c r="H399" i="7"/>
  <c r="L398" i="7"/>
  <c r="H398" i="7"/>
  <c r="H402" i="7"/>
  <c r="I400" i="7"/>
  <c r="L397" i="7"/>
  <c r="H397" i="7"/>
  <c r="P396" i="7"/>
  <c r="O396" i="7"/>
  <c r="K396" i="7"/>
  <c r="J396" i="7"/>
  <c r="G396" i="7"/>
  <c r="F396" i="7"/>
  <c r="L395" i="7"/>
  <c r="H395" i="7"/>
  <c r="L394" i="7"/>
  <c r="H394" i="7"/>
  <c r="L393" i="7"/>
  <c r="H393" i="7"/>
  <c r="L392" i="7"/>
  <c r="H392" i="7"/>
  <c r="L391" i="7"/>
  <c r="L396" i="7"/>
  <c r="M395" i="7"/>
  <c r="H391" i="7"/>
  <c r="P390" i="7"/>
  <c r="O390" i="7"/>
  <c r="K390" i="7"/>
  <c r="J390" i="7"/>
  <c r="G390" i="7"/>
  <c r="F390" i="7"/>
  <c r="L389" i="7"/>
  <c r="H389" i="7"/>
  <c r="L388" i="7"/>
  <c r="H388" i="7"/>
  <c r="L387" i="7"/>
  <c r="H387" i="7"/>
  <c r="L386" i="7"/>
  <c r="H386" i="7"/>
  <c r="L385" i="7"/>
  <c r="L390" i="7"/>
  <c r="H385" i="7"/>
  <c r="P384" i="7"/>
  <c r="O384" i="7"/>
  <c r="K384" i="7"/>
  <c r="J384" i="7"/>
  <c r="G384" i="7"/>
  <c r="F384" i="7"/>
  <c r="L383" i="7"/>
  <c r="H383" i="7"/>
  <c r="L382" i="7"/>
  <c r="H382" i="7"/>
  <c r="L381" i="7"/>
  <c r="H381" i="7"/>
  <c r="L380" i="7"/>
  <c r="H380" i="7"/>
  <c r="L379" i="7"/>
  <c r="H379" i="7"/>
  <c r="P378" i="7"/>
  <c r="O378" i="7"/>
  <c r="K378" i="7"/>
  <c r="J378" i="7"/>
  <c r="G378" i="7"/>
  <c r="F378" i="7"/>
  <c r="L377" i="7"/>
  <c r="H377" i="7"/>
  <c r="L376" i="7"/>
  <c r="H376" i="7"/>
  <c r="L375" i="7"/>
  <c r="H375" i="7"/>
  <c r="L374" i="7"/>
  <c r="H374" i="7"/>
  <c r="L373" i="7"/>
  <c r="L378" i="7"/>
  <c r="H373" i="7"/>
  <c r="P372" i="7"/>
  <c r="O372" i="7"/>
  <c r="K372" i="7"/>
  <c r="J372" i="7"/>
  <c r="G372" i="7"/>
  <c r="F372" i="7"/>
  <c r="L371" i="7"/>
  <c r="H371" i="7"/>
  <c r="L370" i="7"/>
  <c r="H370" i="7"/>
  <c r="L369" i="7"/>
  <c r="H369" i="7"/>
  <c r="L368" i="7"/>
  <c r="H368" i="7"/>
  <c r="L367" i="7"/>
  <c r="L372" i="7"/>
  <c r="M371" i="7"/>
  <c r="H367" i="7"/>
  <c r="P366" i="7"/>
  <c r="O366" i="7"/>
  <c r="K366" i="7"/>
  <c r="J366" i="7"/>
  <c r="G366" i="7"/>
  <c r="F366" i="7"/>
  <c r="L365" i="7"/>
  <c r="H365" i="7"/>
  <c r="L364" i="7"/>
  <c r="H364" i="7"/>
  <c r="L363" i="7"/>
  <c r="H363" i="7"/>
  <c r="L362" i="7"/>
  <c r="H362" i="7"/>
  <c r="L361" i="7"/>
  <c r="L366" i="7"/>
  <c r="H361" i="7"/>
  <c r="P360" i="7"/>
  <c r="O360" i="7"/>
  <c r="K360" i="7"/>
  <c r="J360" i="7"/>
  <c r="G360" i="7"/>
  <c r="F360" i="7"/>
  <c r="L359" i="7"/>
  <c r="H359" i="7"/>
  <c r="L358" i="7"/>
  <c r="H358" i="7"/>
  <c r="L357" i="7"/>
  <c r="H357" i="7"/>
  <c r="L356" i="7"/>
  <c r="H356" i="7"/>
  <c r="L355" i="7"/>
  <c r="L360" i="7"/>
  <c r="H355" i="7"/>
  <c r="P354" i="7"/>
  <c r="O354" i="7"/>
  <c r="K354" i="7"/>
  <c r="J354" i="7"/>
  <c r="G354" i="7"/>
  <c r="F354" i="7"/>
  <c r="L353" i="7"/>
  <c r="H353" i="7"/>
  <c r="L352" i="7"/>
  <c r="H352" i="7"/>
  <c r="L351" i="7"/>
  <c r="L354" i="7"/>
  <c r="H351" i="7"/>
  <c r="L350" i="7"/>
  <c r="H350" i="7"/>
  <c r="L349" i="7"/>
  <c r="H349" i="7"/>
  <c r="H354" i="7"/>
  <c r="I352" i="7"/>
  <c r="P348" i="7"/>
  <c r="O348" i="7"/>
  <c r="K348" i="7"/>
  <c r="J348" i="7"/>
  <c r="G348" i="7"/>
  <c r="F348" i="7"/>
  <c r="L347" i="7"/>
  <c r="H347" i="7"/>
  <c r="L346" i="7"/>
  <c r="H346" i="7"/>
  <c r="I346" i="7"/>
  <c r="L345" i="7"/>
  <c r="H345" i="7"/>
  <c r="I345" i="7"/>
  <c r="L344" i="7"/>
  <c r="L348" i="7"/>
  <c r="H344" i="7"/>
  <c r="I344" i="7"/>
  <c r="L343" i="7"/>
  <c r="H343" i="7"/>
  <c r="P342" i="7"/>
  <c r="O342" i="7"/>
  <c r="K342" i="7"/>
  <c r="J342" i="7"/>
  <c r="G342" i="7"/>
  <c r="F342" i="7"/>
  <c r="L341" i="7"/>
  <c r="H341" i="7"/>
  <c r="L340" i="7"/>
  <c r="H340" i="7"/>
  <c r="L339" i="7"/>
  <c r="H339" i="7"/>
  <c r="L338" i="7"/>
  <c r="H338" i="7"/>
  <c r="L337" i="7"/>
  <c r="L342" i="7"/>
  <c r="M339" i="7"/>
  <c r="H337" i="7"/>
  <c r="P336" i="7"/>
  <c r="O336" i="7"/>
  <c r="K336" i="7"/>
  <c r="J336" i="7"/>
  <c r="G336" i="7"/>
  <c r="F336" i="7"/>
  <c r="L335" i="7"/>
  <c r="H335" i="7"/>
  <c r="L334" i="7"/>
  <c r="H334" i="7"/>
  <c r="L333" i="7"/>
  <c r="H333" i="7"/>
  <c r="L332" i="7"/>
  <c r="H332" i="7"/>
  <c r="L331" i="7"/>
  <c r="L336" i="7"/>
  <c r="H331" i="7"/>
  <c r="P330" i="7"/>
  <c r="O330" i="7"/>
  <c r="K330" i="7"/>
  <c r="J330" i="7"/>
  <c r="G330" i="7"/>
  <c r="F330" i="7"/>
  <c r="L329" i="7"/>
  <c r="H329" i="7"/>
  <c r="L328" i="7"/>
  <c r="H328" i="7"/>
  <c r="L327" i="7"/>
  <c r="H327" i="7"/>
  <c r="L326" i="7"/>
  <c r="H326" i="7"/>
  <c r="L325" i="7"/>
  <c r="H325" i="7"/>
  <c r="P324" i="7"/>
  <c r="O324" i="7"/>
  <c r="K324" i="7"/>
  <c r="J324" i="7"/>
  <c r="G324" i="7"/>
  <c r="F324" i="7"/>
  <c r="L323" i="7"/>
  <c r="H323" i="7"/>
  <c r="L322" i="7"/>
  <c r="H322" i="7"/>
  <c r="L321" i="7"/>
  <c r="H321" i="7"/>
  <c r="L320" i="7"/>
  <c r="H320" i="7"/>
  <c r="L319" i="7"/>
  <c r="H319" i="7"/>
  <c r="P318" i="7"/>
  <c r="O318" i="7"/>
  <c r="K318" i="7"/>
  <c r="J318" i="7"/>
  <c r="G318" i="7"/>
  <c r="F318" i="7"/>
  <c r="L317" i="7"/>
  <c r="H317" i="7"/>
  <c r="L316" i="7"/>
  <c r="H316" i="7"/>
  <c r="L315" i="7"/>
  <c r="H315" i="7"/>
  <c r="H318" i="7"/>
  <c r="I314" i="7"/>
  <c r="L314" i="7"/>
  <c r="H314" i="7"/>
  <c r="L313" i="7"/>
  <c r="L318" i="7"/>
  <c r="H313" i="7"/>
  <c r="P312" i="7"/>
  <c r="O312" i="7"/>
  <c r="K312" i="7"/>
  <c r="J312" i="7"/>
  <c r="G312" i="7"/>
  <c r="F312" i="7"/>
  <c r="L311" i="7"/>
  <c r="H311" i="7"/>
  <c r="L310" i="7"/>
  <c r="H310" i="7"/>
  <c r="L309" i="7"/>
  <c r="L312" i="7"/>
  <c r="H309" i="7"/>
  <c r="L308" i="7"/>
  <c r="H308" i="7"/>
  <c r="H312" i="7"/>
  <c r="L307" i="7"/>
  <c r="H307" i="7"/>
  <c r="P306" i="7"/>
  <c r="O306" i="7"/>
  <c r="K306" i="7"/>
  <c r="J306" i="7"/>
  <c r="G306" i="7"/>
  <c r="F306" i="7"/>
  <c r="L305" i="7"/>
  <c r="H305" i="7"/>
  <c r="L304" i="7"/>
  <c r="H304" i="7"/>
  <c r="I304" i="7"/>
  <c r="L303" i="7"/>
  <c r="H303" i="7"/>
  <c r="L302" i="7"/>
  <c r="H302" i="7"/>
  <c r="L301" i="7"/>
  <c r="H301" i="7"/>
  <c r="H306" i="7"/>
  <c r="I305" i="7"/>
  <c r="P300" i="7"/>
  <c r="O300" i="7"/>
  <c r="K300" i="7"/>
  <c r="J300" i="7"/>
  <c r="G300" i="7"/>
  <c r="F300" i="7"/>
  <c r="L299" i="7"/>
  <c r="H299" i="7"/>
  <c r="L298" i="7"/>
  <c r="H298" i="7"/>
  <c r="L297" i="7"/>
  <c r="H297" i="7"/>
  <c r="L296" i="7"/>
  <c r="L300" i="7"/>
  <c r="H296" i="7"/>
  <c r="L295" i="7"/>
  <c r="H295" i="7"/>
  <c r="H300" i="7"/>
  <c r="P294" i="7"/>
  <c r="O294" i="7"/>
  <c r="K294" i="7"/>
  <c r="J294" i="7"/>
  <c r="G294" i="7"/>
  <c r="F294" i="7"/>
  <c r="L293" i="7"/>
  <c r="H293" i="7"/>
  <c r="L292" i="7"/>
  <c r="H292" i="7"/>
  <c r="L291" i="7"/>
  <c r="H291" i="7"/>
  <c r="L290" i="7"/>
  <c r="H290" i="7"/>
  <c r="L289" i="7"/>
  <c r="L294" i="7"/>
  <c r="H289" i="7"/>
  <c r="P288" i="7"/>
  <c r="O288" i="7"/>
  <c r="K288" i="7"/>
  <c r="J288" i="7"/>
  <c r="G288" i="7"/>
  <c r="F288" i="7"/>
  <c r="L287" i="7"/>
  <c r="H287" i="7"/>
  <c r="L286" i="7"/>
  <c r="H286" i="7"/>
  <c r="L285" i="7"/>
  <c r="H285" i="7"/>
  <c r="L284" i="7"/>
  <c r="H284" i="7"/>
  <c r="L283" i="7"/>
  <c r="H283" i="7"/>
  <c r="P282" i="7"/>
  <c r="O282" i="7"/>
  <c r="K282" i="7"/>
  <c r="J282" i="7"/>
  <c r="G282" i="7"/>
  <c r="F282" i="7"/>
  <c r="L281" i="7"/>
  <c r="H281" i="7"/>
  <c r="L280" i="7"/>
  <c r="H280" i="7"/>
  <c r="L279" i="7"/>
  <c r="H279" i="7"/>
  <c r="L278" i="7"/>
  <c r="H278" i="7"/>
  <c r="L277" i="7"/>
  <c r="H277" i="7"/>
  <c r="H282" i="7"/>
  <c r="P276" i="7"/>
  <c r="O276" i="7"/>
  <c r="K276" i="7"/>
  <c r="J276" i="7"/>
  <c r="G276" i="7"/>
  <c r="F276" i="7"/>
  <c r="L275" i="7"/>
  <c r="H275" i="7"/>
  <c r="L274" i="7"/>
  <c r="H274" i="7"/>
  <c r="L273" i="7"/>
  <c r="H273" i="7"/>
  <c r="L272" i="7"/>
  <c r="H272" i="7"/>
  <c r="L271" i="7"/>
  <c r="H271" i="7"/>
  <c r="P270" i="7"/>
  <c r="O270" i="7"/>
  <c r="K270" i="7"/>
  <c r="J270" i="7"/>
  <c r="G270" i="7"/>
  <c r="F270" i="7"/>
  <c r="L269" i="7"/>
  <c r="H269" i="7"/>
  <c r="L268" i="7"/>
  <c r="H268" i="7"/>
  <c r="L267" i="7"/>
  <c r="H267" i="7"/>
  <c r="L266" i="7"/>
  <c r="H266" i="7"/>
  <c r="L265" i="7"/>
  <c r="H265" i="7"/>
  <c r="P264" i="7"/>
  <c r="O264" i="7"/>
  <c r="K264" i="7"/>
  <c r="J264" i="7"/>
  <c r="G264" i="7"/>
  <c r="F264" i="7"/>
  <c r="L263" i="7"/>
  <c r="H263" i="7"/>
  <c r="L262" i="7"/>
  <c r="H262" i="7"/>
  <c r="L261" i="7"/>
  <c r="H261" i="7"/>
  <c r="L260" i="7"/>
  <c r="L264" i="7"/>
  <c r="H260" i="7"/>
  <c r="L259" i="7"/>
  <c r="H259" i="7"/>
  <c r="H264" i="7"/>
  <c r="P258" i="7"/>
  <c r="O258" i="7"/>
  <c r="K258" i="7"/>
  <c r="J258" i="7"/>
  <c r="G258" i="7"/>
  <c r="F258" i="7"/>
  <c r="L257" i="7"/>
  <c r="H257" i="7"/>
  <c r="L256" i="7"/>
  <c r="H256" i="7"/>
  <c r="L255" i="7"/>
  <c r="H255" i="7"/>
  <c r="L254" i="7"/>
  <c r="H254" i="7"/>
  <c r="L253" i="7"/>
  <c r="H253" i="7"/>
  <c r="P252" i="7"/>
  <c r="O252" i="7"/>
  <c r="K252" i="7"/>
  <c r="J252" i="7"/>
  <c r="G252" i="7"/>
  <c r="F252" i="7"/>
  <c r="L251" i="7"/>
  <c r="H251" i="7"/>
  <c r="L250" i="7"/>
  <c r="H250" i="7"/>
  <c r="L249" i="7"/>
  <c r="H249" i="7"/>
  <c r="L248" i="7"/>
  <c r="H248" i="7"/>
  <c r="L247" i="7"/>
  <c r="H247" i="7"/>
  <c r="P246" i="7"/>
  <c r="O246" i="7"/>
  <c r="K246" i="7"/>
  <c r="J246" i="7"/>
  <c r="G246" i="7"/>
  <c r="F246" i="7"/>
  <c r="L245" i="7"/>
  <c r="H245" i="7"/>
  <c r="L244" i="7"/>
  <c r="H244" i="7"/>
  <c r="R243" i="7"/>
  <c r="L243" i="7"/>
  <c r="H243" i="7"/>
  <c r="L242" i="7"/>
  <c r="L246" i="7"/>
  <c r="H242" i="7"/>
  <c r="L241" i="7"/>
  <c r="H241" i="7"/>
  <c r="H246" i="7"/>
  <c r="I243" i="7"/>
  <c r="P240" i="7"/>
  <c r="O240" i="7"/>
  <c r="K240" i="7"/>
  <c r="J240" i="7"/>
  <c r="G240" i="7"/>
  <c r="F240" i="7"/>
  <c r="L239" i="7"/>
  <c r="H239" i="7"/>
  <c r="L238" i="7"/>
  <c r="H238" i="7"/>
  <c r="L237" i="7"/>
  <c r="H237" i="7"/>
  <c r="H240" i="7"/>
  <c r="I239" i="7"/>
  <c r="L236" i="7"/>
  <c r="H236" i="7"/>
  <c r="L235" i="7"/>
  <c r="L240" i="7"/>
  <c r="H235" i="7"/>
  <c r="P234" i="7"/>
  <c r="O234" i="7"/>
  <c r="K234" i="7"/>
  <c r="J234" i="7"/>
  <c r="G234" i="7"/>
  <c r="F234" i="7"/>
  <c r="L233" i="7"/>
  <c r="H233" i="7"/>
  <c r="L232" i="7"/>
  <c r="H232" i="7"/>
  <c r="L231" i="7"/>
  <c r="H231" i="7"/>
  <c r="L230" i="7"/>
  <c r="L234" i="7"/>
  <c r="M232" i="7"/>
  <c r="H230" i="7"/>
  <c r="L229" i="7"/>
  <c r="H229" i="7"/>
  <c r="P228" i="7"/>
  <c r="O228" i="7"/>
  <c r="K228" i="7"/>
  <c r="J228" i="7"/>
  <c r="G228" i="7"/>
  <c r="F228" i="7"/>
  <c r="L227" i="7"/>
  <c r="H227" i="7"/>
  <c r="L226" i="7"/>
  <c r="H226" i="7"/>
  <c r="L225" i="7"/>
  <c r="H225" i="7"/>
  <c r="L224" i="7"/>
  <c r="H224" i="7"/>
  <c r="L223" i="7"/>
  <c r="H223" i="7"/>
  <c r="H228" i="7"/>
  <c r="P222" i="7"/>
  <c r="O222" i="7"/>
  <c r="K222" i="7"/>
  <c r="J222" i="7"/>
  <c r="G222" i="7"/>
  <c r="F222" i="7"/>
  <c r="L221" i="7"/>
  <c r="H221" i="7"/>
  <c r="L220" i="7"/>
  <c r="H220" i="7"/>
  <c r="L219" i="7"/>
  <c r="H219" i="7"/>
  <c r="L218" i="7"/>
  <c r="H218" i="7"/>
  <c r="L217" i="7"/>
  <c r="H217" i="7"/>
  <c r="H222" i="7"/>
  <c r="P216" i="7"/>
  <c r="O216" i="7"/>
  <c r="K216" i="7"/>
  <c r="J216" i="7"/>
  <c r="G216" i="7"/>
  <c r="F216" i="7"/>
  <c r="L215" i="7"/>
  <c r="H215" i="7"/>
  <c r="L214" i="7"/>
  <c r="H214" i="7"/>
  <c r="L213" i="7"/>
  <c r="H213" i="7"/>
  <c r="L212" i="7"/>
  <c r="H212" i="7"/>
  <c r="L211" i="7"/>
  <c r="H211" i="7"/>
  <c r="H216" i="7"/>
  <c r="I214" i="7"/>
  <c r="P210" i="7"/>
  <c r="O210" i="7"/>
  <c r="K210" i="7"/>
  <c r="J210" i="7"/>
  <c r="G210" i="7"/>
  <c r="F210" i="7"/>
  <c r="L209" i="7"/>
  <c r="L210" i="7"/>
  <c r="H209" i="7"/>
  <c r="L208" i="7"/>
  <c r="H208" i="7"/>
  <c r="L207" i="7"/>
  <c r="H207" i="7"/>
  <c r="L206" i="7"/>
  <c r="H206" i="7"/>
  <c r="H210" i="7"/>
  <c r="L205" i="7"/>
  <c r="H205" i="7"/>
  <c r="P204" i="7"/>
  <c r="O204" i="7"/>
  <c r="K204" i="7"/>
  <c r="J204" i="7"/>
  <c r="G204" i="7"/>
  <c r="F204" i="7"/>
  <c r="L203" i="7"/>
  <c r="H203" i="7"/>
  <c r="L202" i="7"/>
  <c r="H202" i="7"/>
  <c r="L201" i="7"/>
  <c r="H201" i="7"/>
  <c r="I200" i="7"/>
  <c r="L200" i="7"/>
  <c r="H200" i="7"/>
  <c r="L199" i="7"/>
  <c r="L204" i="7"/>
  <c r="H199" i="7"/>
  <c r="H204" i="7"/>
  <c r="P198" i="7"/>
  <c r="O198" i="7"/>
  <c r="K198" i="7"/>
  <c r="J198" i="7"/>
  <c r="G198" i="7"/>
  <c r="F198" i="7"/>
  <c r="L197" i="7"/>
  <c r="L198" i="7"/>
  <c r="M193" i="7"/>
  <c r="H197" i="7"/>
  <c r="L196" i="7"/>
  <c r="H196" i="7"/>
  <c r="L195" i="7"/>
  <c r="H195" i="7"/>
  <c r="L194" i="7"/>
  <c r="H194" i="7"/>
  <c r="L193" i="7"/>
  <c r="H193" i="7"/>
  <c r="P192" i="7"/>
  <c r="O192" i="7"/>
  <c r="K192" i="7"/>
  <c r="J192" i="7"/>
  <c r="G192" i="7"/>
  <c r="F192" i="7"/>
  <c r="L191" i="7"/>
  <c r="H191" i="7"/>
  <c r="L190" i="7"/>
  <c r="H190" i="7"/>
  <c r="L189" i="7"/>
  <c r="H189" i="7"/>
  <c r="L188" i="7"/>
  <c r="L192" i="7"/>
  <c r="H188" i="7"/>
  <c r="H192" i="7"/>
  <c r="I187" i="7"/>
  <c r="L187" i="7"/>
  <c r="H187" i="7"/>
  <c r="P186" i="7"/>
  <c r="O186" i="7"/>
  <c r="K186" i="7"/>
  <c r="J186" i="7"/>
  <c r="G186" i="7"/>
  <c r="F186" i="7"/>
  <c r="L185" i="7"/>
  <c r="H185" i="7"/>
  <c r="L184" i="7"/>
  <c r="H184" i="7"/>
  <c r="L183" i="7"/>
  <c r="H183" i="7"/>
  <c r="L182" i="7"/>
  <c r="H182" i="7"/>
  <c r="L181" i="7"/>
  <c r="L186" i="7"/>
  <c r="H181" i="7"/>
  <c r="H186" i="7"/>
  <c r="P180" i="7"/>
  <c r="O180" i="7"/>
  <c r="K180" i="7"/>
  <c r="J180" i="7"/>
  <c r="G180" i="7"/>
  <c r="F180" i="7"/>
  <c r="L179" i="7"/>
  <c r="H179" i="7"/>
  <c r="L178" i="7"/>
  <c r="H178" i="7"/>
  <c r="H180" i="7"/>
  <c r="L177" i="7"/>
  <c r="H177" i="7"/>
  <c r="L176" i="7"/>
  <c r="H176" i="7"/>
  <c r="L175" i="7"/>
  <c r="H175" i="7"/>
  <c r="P174" i="7"/>
  <c r="O174" i="7"/>
  <c r="K174" i="7"/>
  <c r="J174" i="7"/>
  <c r="G174" i="7"/>
  <c r="F174" i="7"/>
  <c r="L173" i="7"/>
  <c r="H173" i="7"/>
  <c r="L172" i="7"/>
  <c r="H172" i="7"/>
  <c r="L171" i="7"/>
  <c r="H171" i="7"/>
  <c r="L170" i="7"/>
  <c r="H170" i="7"/>
  <c r="L169" i="7"/>
  <c r="H169" i="7"/>
  <c r="P168" i="7"/>
  <c r="O168" i="7"/>
  <c r="K168" i="7"/>
  <c r="J168" i="7"/>
  <c r="G168" i="7"/>
  <c r="F168" i="7"/>
  <c r="L167" i="7"/>
  <c r="H167" i="7"/>
  <c r="L166" i="7"/>
  <c r="H166" i="7"/>
  <c r="L165" i="7"/>
  <c r="H165" i="7"/>
  <c r="L164" i="7"/>
  <c r="H164" i="7"/>
  <c r="L163" i="7"/>
  <c r="L168" i="7"/>
  <c r="H163" i="7"/>
  <c r="P162" i="7"/>
  <c r="O162" i="7"/>
  <c r="K162" i="7"/>
  <c r="J162" i="7"/>
  <c r="G162" i="7"/>
  <c r="F162" i="7"/>
  <c r="L161" i="7"/>
  <c r="H161" i="7"/>
  <c r="L160" i="7"/>
  <c r="H160" i="7"/>
  <c r="L159" i="7"/>
  <c r="H159" i="7"/>
  <c r="I157" i="7"/>
  <c r="L158" i="7"/>
  <c r="H158" i="7"/>
  <c r="L157" i="7"/>
  <c r="L162" i="7"/>
  <c r="H157" i="7"/>
  <c r="H162" i="7"/>
  <c r="P156" i="7"/>
  <c r="O156" i="7"/>
  <c r="K156" i="7"/>
  <c r="J156" i="7"/>
  <c r="G156" i="7"/>
  <c r="F156" i="7"/>
  <c r="L155" i="7"/>
  <c r="H155" i="7"/>
  <c r="L154" i="7"/>
  <c r="H154" i="7"/>
  <c r="L153" i="7"/>
  <c r="H153" i="7"/>
  <c r="L152" i="7"/>
  <c r="H152" i="7"/>
  <c r="L151" i="7"/>
  <c r="H151" i="7"/>
  <c r="P150" i="7"/>
  <c r="O150" i="7"/>
  <c r="K150" i="7"/>
  <c r="J150" i="7"/>
  <c r="G150" i="7"/>
  <c r="F150" i="7"/>
  <c r="L149" i="7"/>
  <c r="H149" i="7"/>
  <c r="L148" i="7"/>
  <c r="H148" i="7"/>
  <c r="L147" i="7"/>
  <c r="H147" i="7"/>
  <c r="L146" i="7"/>
  <c r="H146" i="7"/>
  <c r="L145" i="7"/>
  <c r="H145" i="7"/>
  <c r="P144" i="7"/>
  <c r="O144" i="7"/>
  <c r="K144" i="7"/>
  <c r="J144" i="7"/>
  <c r="G144" i="7"/>
  <c r="F144" i="7"/>
  <c r="L143" i="7"/>
  <c r="H143" i="7"/>
  <c r="L142" i="7"/>
  <c r="H142" i="7"/>
  <c r="L141" i="7"/>
  <c r="H141" i="7"/>
  <c r="L140" i="7"/>
  <c r="L144" i="7"/>
  <c r="M143" i="7"/>
  <c r="H140" i="7"/>
  <c r="L139" i="7"/>
  <c r="H139" i="7"/>
  <c r="P138" i="7"/>
  <c r="O138" i="7"/>
  <c r="K138" i="7"/>
  <c r="J138" i="7"/>
  <c r="G138" i="7"/>
  <c r="F138" i="7"/>
  <c r="L137" i="7"/>
  <c r="H137" i="7"/>
  <c r="L136" i="7"/>
  <c r="H136" i="7"/>
  <c r="L135" i="7"/>
  <c r="H135" i="7"/>
  <c r="H138" i="7"/>
  <c r="L134" i="7"/>
  <c r="H134" i="7"/>
  <c r="L133" i="7"/>
  <c r="H133" i="7"/>
  <c r="P132" i="7"/>
  <c r="O132" i="7"/>
  <c r="K132" i="7"/>
  <c r="J132" i="7"/>
  <c r="G132" i="7"/>
  <c r="F132" i="7"/>
  <c r="L131" i="7"/>
  <c r="H131" i="7"/>
  <c r="L130" i="7"/>
  <c r="H130" i="7"/>
  <c r="L129" i="7"/>
  <c r="H129" i="7"/>
  <c r="L128" i="7"/>
  <c r="H128" i="7"/>
  <c r="L127" i="7"/>
  <c r="H127" i="7"/>
  <c r="P126" i="7"/>
  <c r="O126" i="7"/>
  <c r="K126" i="7"/>
  <c r="J126" i="7"/>
  <c r="G126" i="7"/>
  <c r="F126" i="7"/>
  <c r="L125" i="7"/>
  <c r="H125" i="7"/>
  <c r="L124" i="7"/>
  <c r="H124" i="7"/>
  <c r="L123" i="7"/>
  <c r="H123" i="7"/>
  <c r="L122" i="7"/>
  <c r="H122" i="7"/>
  <c r="L121" i="7"/>
  <c r="H121" i="7"/>
  <c r="H126" i="7"/>
  <c r="P120" i="7"/>
  <c r="O120" i="7"/>
  <c r="K120" i="7"/>
  <c r="J120" i="7"/>
  <c r="G120" i="7"/>
  <c r="F120" i="7"/>
  <c r="L119" i="7"/>
  <c r="L120" i="7"/>
  <c r="H119" i="7"/>
  <c r="L118" i="7"/>
  <c r="H118" i="7"/>
  <c r="L117" i="7"/>
  <c r="H117" i="7"/>
  <c r="I117" i="7"/>
  <c r="H120" i="7"/>
  <c r="L116" i="7"/>
  <c r="H116" i="7"/>
  <c r="I116" i="7"/>
  <c r="L115" i="7"/>
  <c r="H115" i="7"/>
  <c r="I115" i="7"/>
  <c r="P114" i="7"/>
  <c r="O114" i="7"/>
  <c r="K114" i="7"/>
  <c r="J114" i="7"/>
  <c r="G114" i="7"/>
  <c r="F114" i="7"/>
  <c r="L113" i="7"/>
  <c r="H113" i="7"/>
  <c r="L112" i="7"/>
  <c r="H112" i="7"/>
  <c r="L111" i="7"/>
  <c r="H111" i="7"/>
  <c r="L110" i="7"/>
  <c r="H110" i="7"/>
  <c r="L109" i="7"/>
  <c r="H109" i="7"/>
  <c r="P108" i="7"/>
  <c r="O108" i="7"/>
  <c r="K108" i="7"/>
  <c r="J108" i="7"/>
  <c r="G108" i="7"/>
  <c r="F108" i="7"/>
  <c r="L107" i="7"/>
  <c r="H107" i="7"/>
  <c r="L106" i="7"/>
  <c r="H106" i="7"/>
  <c r="L105" i="7"/>
  <c r="H105" i="7"/>
  <c r="L104" i="7"/>
  <c r="H104" i="7"/>
  <c r="L103" i="7"/>
  <c r="H103" i="7"/>
  <c r="P102" i="7"/>
  <c r="O102" i="7"/>
  <c r="K102" i="7"/>
  <c r="J102" i="7"/>
  <c r="G102" i="7"/>
  <c r="F102" i="7"/>
  <c r="L101" i="7"/>
  <c r="H101" i="7"/>
  <c r="L100" i="7"/>
  <c r="H100" i="7"/>
  <c r="L99" i="7"/>
  <c r="H99" i="7"/>
  <c r="L98" i="7"/>
  <c r="H98" i="7"/>
  <c r="L97" i="7"/>
  <c r="L102" i="7"/>
  <c r="H97" i="7"/>
  <c r="P96" i="7"/>
  <c r="O96" i="7"/>
  <c r="K96" i="7"/>
  <c r="J96" i="7"/>
  <c r="G96" i="7"/>
  <c r="F96" i="7"/>
  <c r="L95" i="7"/>
  <c r="H95" i="7"/>
  <c r="L94" i="7"/>
  <c r="H94" i="7"/>
  <c r="L93" i="7"/>
  <c r="H93" i="7"/>
  <c r="L92" i="7"/>
  <c r="H92" i="7"/>
  <c r="L91" i="7"/>
  <c r="L96" i="7"/>
  <c r="H91" i="7"/>
  <c r="P90" i="7"/>
  <c r="O90" i="7"/>
  <c r="K90" i="7"/>
  <c r="J90" i="7"/>
  <c r="G90" i="7"/>
  <c r="F90" i="7"/>
  <c r="L89" i="7"/>
  <c r="H89" i="7"/>
  <c r="L88" i="7"/>
  <c r="H88" i="7"/>
  <c r="L87" i="7"/>
  <c r="H87" i="7"/>
  <c r="L86" i="7"/>
  <c r="H86" i="7"/>
  <c r="L85" i="7"/>
  <c r="H85" i="7"/>
  <c r="P84" i="7"/>
  <c r="O84" i="7"/>
  <c r="K84" i="7"/>
  <c r="J84" i="7"/>
  <c r="G84" i="7"/>
  <c r="F84" i="7"/>
  <c r="L83" i="7"/>
  <c r="H83" i="7"/>
  <c r="L82" i="7"/>
  <c r="H82" i="7"/>
  <c r="L81" i="7"/>
  <c r="H81" i="7"/>
  <c r="L80" i="7"/>
  <c r="H80" i="7"/>
  <c r="H79" i="7"/>
  <c r="L79" i="7"/>
  <c r="P78" i="7"/>
  <c r="O78" i="7"/>
  <c r="K78" i="7"/>
  <c r="J78" i="7"/>
  <c r="G78" i="7"/>
  <c r="F78" i="7"/>
  <c r="L77" i="7"/>
  <c r="H77" i="7"/>
  <c r="L76" i="7"/>
  <c r="H76" i="7"/>
  <c r="L75" i="7"/>
  <c r="H75" i="7"/>
  <c r="L74" i="7"/>
  <c r="H74" i="7"/>
  <c r="L73" i="7"/>
  <c r="H73" i="7"/>
  <c r="P72" i="7"/>
  <c r="O72" i="7"/>
  <c r="K72" i="7"/>
  <c r="J72" i="7"/>
  <c r="G72" i="7"/>
  <c r="F72" i="7"/>
  <c r="L71" i="7"/>
  <c r="H71" i="7"/>
  <c r="L70" i="7"/>
  <c r="H70" i="7"/>
  <c r="L69" i="7"/>
  <c r="H69" i="7"/>
  <c r="L68" i="7"/>
  <c r="H68" i="7"/>
  <c r="L67" i="7"/>
  <c r="H67" i="7"/>
  <c r="P66" i="7"/>
  <c r="O66" i="7"/>
  <c r="K66" i="7"/>
  <c r="J66" i="7"/>
  <c r="G66" i="7"/>
  <c r="F66" i="7"/>
  <c r="L65" i="7"/>
  <c r="H65" i="7"/>
  <c r="L64" i="7"/>
  <c r="H64" i="7"/>
  <c r="L63" i="7"/>
  <c r="H63" i="7"/>
  <c r="L62" i="7"/>
  <c r="H62" i="7"/>
  <c r="L61" i="7"/>
  <c r="H61" i="7"/>
  <c r="P60" i="7"/>
  <c r="O60" i="7"/>
  <c r="K60" i="7"/>
  <c r="J60" i="7"/>
  <c r="G60" i="7"/>
  <c r="F60" i="7"/>
  <c r="L59" i="7"/>
  <c r="H59" i="7"/>
  <c r="L58" i="7"/>
  <c r="H58" i="7"/>
  <c r="L57" i="7"/>
  <c r="H57" i="7"/>
  <c r="L56" i="7"/>
  <c r="H56" i="7"/>
  <c r="L55" i="7"/>
  <c r="H55" i="7"/>
  <c r="P54" i="7"/>
  <c r="O54" i="7"/>
  <c r="K54" i="7"/>
  <c r="J54" i="7"/>
  <c r="G54" i="7"/>
  <c r="F54" i="7"/>
  <c r="L53" i="7"/>
  <c r="H53" i="7"/>
  <c r="L52" i="7"/>
  <c r="H52" i="7"/>
  <c r="L51" i="7"/>
  <c r="H51" i="7"/>
  <c r="L50" i="7"/>
  <c r="H50" i="7"/>
  <c r="L49" i="7"/>
  <c r="L54" i="7"/>
  <c r="M52" i="7"/>
  <c r="H49" i="7"/>
  <c r="P48" i="7"/>
  <c r="O48" i="7"/>
  <c r="K48" i="7"/>
  <c r="J48" i="7"/>
  <c r="G48" i="7"/>
  <c r="F48" i="7"/>
  <c r="L47" i="7"/>
  <c r="H47" i="7"/>
  <c r="L46" i="7"/>
  <c r="H46" i="7"/>
  <c r="L45" i="7"/>
  <c r="H45" i="7"/>
  <c r="L44" i="7"/>
  <c r="H44" i="7"/>
  <c r="L43" i="7"/>
  <c r="H43" i="7"/>
  <c r="P42" i="7"/>
  <c r="O42" i="7"/>
  <c r="K42" i="7"/>
  <c r="J42" i="7"/>
  <c r="G42" i="7"/>
  <c r="F42" i="7"/>
  <c r="L41" i="7"/>
  <c r="H41" i="7"/>
  <c r="L40" i="7"/>
  <c r="H40" i="7"/>
  <c r="L39" i="7"/>
  <c r="H39" i="7"/>
  <c r="L38" i="7"/>
  <c r="H38" i="7"/>
  <c r="L37" i="7"/>
  <c r="L42" i="7"/>
  <c r="H37" i="7"/>
  <c r="P36" i="7"/>
  <c r="O36" i="7"/>
  <c r="K36" i="7"/>
  <c r="J36" i="7"/>
  <c r="G36" i="7"/>
  <c r="F36" i="7"/>
  <c r="L35" i="7"/>
  <c r="H35" i="7"/>
  <c r="L34" i="7"/>
  <c r="H34" i="7"/>
  <c r="L33" i="7"/>
  <c r="H33" i="7"/>
  <c r="L32" i="7"/>
  <c r="H32" i="7"/>
  <c r="L31" i="7"/>
  <c r="L36" i="7"/>
  <c r="M33" i="7"/>
  <c r="H31" i="7"/>
  <c r="P30" i="7"/>
  <c r="O30" i="7"/>
  <c r="K30" i="7"/>
  <c r="J30" i="7"/>
  <c r="G30" i="7"/>
  <c r="F30" i="7"/>
  <c r="L29" i="7"/>
  <c r="H29" i="7"/>
  <c r="L28" i="7"/>
  <c r="H28" i="7"/>
  <c r="L27" i="7"/>
  <c r="H27" i="7"/>
  <c r="L26" i="7"/>
  <c r="H26" i="7"/>
  <c r="L25" i="7"/>
  <c r="H25" i="7"/>
  <c r="P24" i="7"/>
  <c r="O24" i="7"/>
  <c r="K24" i="7"/>
  <c r="J24" i="7"/>
  <c r="G24" i="7"/>
  <c r="F24" i="7"/>
  <c r="L23" i="7"/>
  <c r="H23" i="7"/>
  <c r="L22" i="7"/>
  <c r="H22" i="7"/>
  <c r="L21" i="7"/>
  <c r="H21" i="7"/>
  <c r="L20" i="7"/>
  <c r="H20" i="7"/>
  <c r="L19" i="7"/>
  <c r="H19" i="7"/>
  <c r="P18" i="7"/>
  <c r="O18" i="7"/>
  <c r="K18" i="7"/>
  <c r="J18" i="7"/>
  <c r="G18" i="7"/>
  <c r="F18" i="7"/>
  <c r="L17" i="7"/>
  <c r="H17" i="7"/>
  <c r="H11" i="7"/>
  <c r="H461" i="7"/>
  <c r="L16" i="7"/>
  <c r="H16" i="7"/>
  <c r="L15" i="7"/>
  <c r="H15" i="7"/>
  <c r="L14" i="7"/>
  <c r="H14" i="7"/>
  <c r="L13" i="7"/>
  <c r="L18" i="7"/>
  <c r="H13" i="7"/>
  <c r="P12" i="7"/>
  <c r="O12" i="7"/>
  <c r="K12" i="7"/>
  <c r="J12" i="7"/>
  <c r="G12" i="7"/>
  <c r="H10" i="7"/>
  <c r="H9" i="7"/>
  <c r="H8" i="7"/>
  <c r="H7" i="7"/>
  <c r="L11" i="7"/>
  <c r="L10" i="7"/>
  <c r="L9" i="7"/>
  <c r="L8" i="7"/>
  <c r="L7" i="7"/>
  <c r="A13" i="7"/>
  <c r="A19" i="7"/>
  <c r="A25" i="7"/>
  <c r="A31" i="7"/>
  <c r="A37" i="7"/>
  <c r="A43" i="7"/>
  <c r="A49" i="7"/>
  <c r="A55" i="7"/>
  <c r="A61" i="7"/>
  <c r="A67" i="7"/>
  <c r="A73" i="7"/>
  <c r="A79" i="7"/>
  <c r="A85" i="7"/>
  <c r="A91" i="7"/>
  <c r="A97" i="7"/>
  <c r="A103" i="7"/>
  <c r="A109" i="7"/>
  <c r="A115" i="7"/>
  <c r="A121" i="7"/>
  <c r="A127" i="7"/>
  <c r="A133" i="7"/>
  <c r="A139" i="7"/>
  <c r="A145" i="7"/>
  <c r="A151" i="7"/>
  <c r="A157" i="7"/>
  <c r="A163" i="7"/>
  <c r="A169" i="7"/>
  <c r="A175" i="7"/>
  <c r="A181" i="7"/>
  <c r="A187" i="7"/>
  <c r="A193" i="7"/>
  <c r="A199" i="7"/>
  <c r="A205" i="7"/>
  <c r="A211" i="7"/>
  <c r="A217" i="7"/>
  <c r="A223" i="7"/>
  <c r="A229" i="7"/>
  <c r="A235" i="7"/>
  <c r="A241" i="7"/>
  <c r="A247" i="7"/>
  <c r="A253" i="7"/>
  <c r="A259" i="7"/>
  <c r="A265" i="7"/>
  <c r="A271" i="7"/>
  <c r="A277" i="7"/>
  <c r="A283" i="7"/>
  <c r="A289" i="7"/>
  <c r="A295" i="7"/>
  <c r="A301" i="7"/>
  <c r="A307" i="7"/>
  <c r="A313" i="7"/>
  <c r="A319" i="7"/>
  <c r="A325" i="7"/>
  <c r="A331" i="7"/>
  <c r="A337" i="7"/>
  <c r="A343" i="7"/>
  <c r="A349" i="7"/>
  <c r="A355" i="7"/>
  <c r="A361" i="7"/>
  <c r="A367" i="7"/>
  <c r="A373" i="7"/>
  <c r="A379" i="7"/>
  <c r="A385" i="7"/>
  <c r="A391" i="7"/>
  <c r="A397" i="7"/>
  <c r="A403" i="7"/>
  <c r="A409" i="7"/>
  <c r="A415" i="7"/>
  <c r="A421" i="7"/>
  <c r="A427" i="7"/>
  <c r="A433" i="7"/>
  <c r="A439" i="7"/>
  <c r="A445" i="7"/>
  <c r="A451" i="7"/>
  <c r="F12" i="7"/>
  <c r="L180" i="7"/>
  <c r="L138" i="7"/>
  <c r="H270" i="7"/>
  <c r="I267" i="7"/>
  <c r="H294" i="7"/>
  <c r="I291" i="7"/>
  <c r="I311" i="7"/>
  <c r="R241" i="7"/>
  <c r="L384" i="7"/>
  <c r="M380" i="7"/>
  <c r="M207" i="7"/>
  <c r="L132" i="7"/>
  <c r="L252" i="7"/>
  <c r="M248" i="7"/>
  <c r="L444" i="7"/>
  <c r="M440" i="7"/>
  <c r="M442" i="7"/>
  <c r="Q228" i="7"/>
  <c r="S223" i="7"/>
  <c r="S228" i="7"/>
  <c r="L174" i="7"/>
  <c r="M169" i="7"/>
  <c r="L150" i="7"/>
  <c r="Q330" i="7"/>
  <c r="R325" i="7"/>
  <c r="Q372" i="7"/>
  <c r="R369" i="7"/>
  <c r="Q132" i="7"/>
  <c r="R129" i="7"/>
  <c r="R242" i="7"/>
  <c r="L270" i="7"/>
  <c r="M268" i="7"/>
  <c r="L288" i="7"/>
  <c r="L324" i="7"/>
  <c r="M322" i="7"/>
  <c r="L330" i="7"/>
  <c r="Q456" i="7"/>
  <c r="R455" i="7"/>
  <c r="Q408" i="7"/>
  <c r="R403" i="7"/>
  <c r="Q384" i="7"/>
  <c r="S379" i="7"/>
  <c r="Q288" i="7"/>
  <c r="Q264" i="7"/>
  <c r="T240" i="7"/>
  <c r="X240" i="7"/>
  <c r="Q192" i="7"/>
  <c r="R187" i="7"/>
  <c r="Q120" i="7"/>
  <c r="R116" i="7"/>
  <c r="S187" i="7"/>
  <c r="S127" i="7"/>
  <c r="T127" i="7"/>
  <c r="T132" i="7"/>
  <c r="X132" i="7"/>
  <c r="S289" i="7"/>
  <c r="S391" i="7"/>
  <c r="T391" i="7"/>
  <c r="T396" i="7"/>
  <c r="X396" i="7"/>
  <c r="M230" i="7"/>
  <c r="I296" i="7"/>
  <c r="I268" i="7"/>
  <c r="M171" i="7"/>
  <c r="M189" i="7"/>
  <c r="M315" i="7"/>
  <c r="M365" i="7"/>
  <c r="M313" i="7"/>
  <c r="M231" i="7"/>
  <c r="M314" i="7"/>
  <c r="M316" i="7"/>
  <c r="M173" i="7"/>
  <c r="I277" i="7"/>
  <c r="M247" i="7"/>
  <c r="I203" i="7"/>
  <c r="M131" i="7"/>
  <c r="I290" i="7"/>
  <c r="M133" i="7"/>
  <c r="M136" i="7"/>
  <c r="M337" i="7"/>
  <c r="I266" i="7"/>
  <c r="M453" i="7"/>
  <c r="I265" i="7"/>
  <c r="M340" i="7"/>
  <c r="M341" i="7"/>
  <c r="I279" i="7"/>
  <c r="M183" i="7"/>
  <c r="M237" i="7"/>
  <c r="I307" i="7"/>
  <c r="I269" i="7"/>
  <c r="I316" i="7"/>
  <c r="I263" i="7"/>
  <c r="M338" i="7"/>
  <c r="I309" i="7"/>
  <c r="M381" i="7"/>
  <c r="M190" i="7"/>
  <c r="I241" i="7"/>
  <c r="M357" i="7"/>
  <c r="I301" i="7"/>
  <c r="I181" i="7"/>
  <c r="M229" i="7"/>
  <c r="I262" i="7"/>
  <c r="R224" i="7"/>
  <c r="R227" i="7"/>
  <c r="I302" i="7"/>
  <c r="M363" i="7"/>
  <c r="I303" i="7"/>
  <c r="R301" i="7"/>
  <c r="I184" i="7"/>
  <c r="I315" i="7"/>
  <c r="R302" i="7"/>
  <c r="I310" i="7"/>
  <c r="I308" i="7"/>
  <c r="R451" i="7"/>
  <c r="R196" i="7"/>
  <c r="I218" i="7"/>
  <c r="I133" i="7"/>
  <c r="M435" i="7"/>
  <c r="I176" i="7"/>
  <c r="I175" i="7"/>
  <c r="I177" i="7"/>
  <c r="R195" i="7"/>
  <c r="M263" i="7"/>
  <c r="I226" i="7"/>
  <c r="I227" i="7"/>
  <c r="I225" i="7"/>
  <c r="I223" i="7"/>
  <c r="I235" i="7"/>
  <c r="I236" i="7"/>
  <c r="I238" i="7"/>
  <c r="I136" i="7"/>
  <c r="I137" i="7"/>
  <c r="M195" i="7"/>
  <c r="R197" i="7"/>
  <c r="I237" i="7"/>
  <c r="I213" i="7"/>
  <c r="I211" i="7"/>
  <c r="I215" i="7"/>
  <c r="I212" i="7"/>
  <c r="I224" i="7"/>
  <c r="R454" i="7"/>
  <c r="M142" i="7"/>
  <c r="M128" i="7"/>
  <c r="M129" i="7"/>
  <c r="M443" i="7"/>
  <c r="M441" i="7"/>
  <c r="M236" i="7"/>
  <c r="M235" i="7"/>
  <c r="M439" i="7"/>
  <c r="M233" i="7"/>
  <c r="R453" i="7"/>
  <c r="R452" i="7"/>
  <c r="M262" i="7"/>
  <c r="M260" i="7"/>
  <c r="I419" i="7"/>
  <c r="I415" i="7"/>
  <c r="I418" i="7"/>
  <c r="I417" i="7"/>
  <c r="I416" i="7"/>
  <c r="M387" i="7"/>
  <c r="M388" i="7"/>
  <c r="M386" i="7"/>
  <c r="M391" i="7"/>
  <c r="M139" i="7"/>
  <c r="I399" i="7"/>
  <c r="I401" i="7"/>
  <c r="I397" i="7"/>
  <c r="I398" i="7"/>
  <c r="M424" i="7"/>
  <c r="M425" i="7"/>
  <c r="M422" i="7"/>
  <c r="M149" i="7"/>
  <c r="M259" i="7"/>
  <c r="M423" i="7"/>
  <c r="I443" i="7"/>
  <c r="I440" i="7"/>
  <c r="I441" i="7"/>
  <c r="I439" i="7"/>
  <c r="I442" i="7"/>
  <c r="M392" i="7"/>
  <c r="M394" i="7"/>
  <c r="M374" i="7"/>
  <c r="M375" i="7"/>
  <c r="M373" i="7"/>
  <c r="M164" i="7"/>
  <c r="M166" i="7"/>
  <c r="M140" i="7"/>
  <c r="M389" i="7"/>
  <c r="M393" i="7"/>
  <c r="I423" i="7"/>
  <c r="I424" i="7"/>
  <c r="I425" i="7"/>
  <c r="I421" i="7"/>
  <c r="I422" i="7"/>
  <c r="M412" i="7"/>
  <c r="M410" i="7"/>
  <c r="M409" i="7"/>
  <c r="M172" i="7"/>
  <c r="M170" i="7"/>
  <c r="M411" i="7"/>
  <c r="M141" i="7"/>
  <c r="R255" i="7"/>
  <c r="R257" i="7"/>
  <c r="R254" i="7"/>
  <c r="R253" i="7"/>
  <c r="R211" i="7"/>
  <c r="R191" i="7"/>
  <c r="R431" i="7"/>
  <c r="M309" i="7"/>
  <c r="M308" i="7"/>
  <c r="M307" i="7"/>
  <c r="M310" i="7"/>
  <c r="M311" i="7"/>
  <c r="M269" i="7"/>
  <c r="M266" i="7"/>
  <c r="M346" i="7"/>
  <c r="M343" i="7"/>
  <c r="M344" i="7"/>
  <c r="M347" i="7"/>
  <c r="M345" i="7"/>
  <c r="I353" i="7"/>
  <c r="I350" i="7"/>
  <c r="I349" i="7"/>
  <c r="R291" i="7"/>
  <c r="R293" i="7"/>
  <c r="R292" i="7"/>
  <c r="R289" i="7"/>
  <c r="R248" i="7"/>
  <c r="R391" i="7"/>
  <c r="R394" i="7"/>
  <c r="R392" i="7"/>
  <c r="R395" i="7"/>
  <c r="R439" i="7"/>
  <c r="R440" i="7"/>
  <c r="R443" i="7"/>
  <c r="R442" i="7"/>
  <c r="R121" i="7"/>
  <c r="R123" i="7"/>
  <c r="R122" i="7"/>
  <c r="R125" i="7"/>
  <c r="R161" i="7"/>
  <c r="R157" i="7"/>
  <c r="R158" i="7"/>
  <c r="R159" i="7"/>
  <c r="R445" i="7"/>
  <c r="R446" i="7"/>
  <c r="R449" i="7"/>
  <c r="R447" i="7"/>
  <c r="R359" i="7"/>
  <c r="M283" i="7"/>
  <c r="M287" i="7"/>
  <c r="M285" i="7"/>
  <c r="M284" i="7"/>
  <c r="M286" i="7"/>
  <c r="M332" i="7"/>
  <c r="M334" i="7"/>
  <c r="M333" i="7"/>
  <c r="M335" i="7"/>
  <c r="M331" i="7"/>
  <c r="M298" i="7"/>
  <c r="M296" i="7"/>
  <c r="M297" i="7"/>
  <c r="M295" i="7"/>
  <c r="M299" i="7"/>
  <c r="M241" i="7"/>
  <c r="M243" i="7"/>
  <c r="M245" i="7"/>
  <c r="M242" i="7"/>
  <c r="M244" i="7"/>
  <c r="M194" i="7"/>
  <c r="M196" i="7"/>
  <c r="R337" i="7"/>
  <c r="R339" i="7"/>
  <c r="R341" i="7"/>
  <c r="R340" i="7"/>
  <c r="R435" i="7"/>
  <c r="R436" i="7"/>
  <c r="R433" i="7"/>
  <c r="R437" i="7"/>
  <c r="R127" i="7"/>
  <c r="R128" i="7"/>
  <c r="R131" i="7"/>
  <c r="R130" i="7"/>
  <c r="R160" i="7"/>
  <c r="R233" i="7"/>
  <c r="R231" i="7"/>
  <c r="R229" i="7"/>
  <c r="R230" i="7"/>
  <c r="M327" i="7"/>
  <c r="M328" i="7"/>
  <c r="M329" i="7"/>
  <c r="M325" i="7"/>
  <c r="M326" i="7"/>
  <c r="M291" i="7"/>
  <c r="M197" i="7"/>
  <c r="R179" i="7"/>
  <c r="R178" i="7"/>
  <c r="R175" i="7"/>
  <c r="R176" i="7"/>
  <c r="R275" i="7"/>
  <c r="R320" i="7"/>
  <c r="R322" i="7"/>
  <c r="R319" i="7"/>
  <c r="R323" i="7"/>
  <c r="R370" i="7"/>
  <c r="R147" i="7"/>
  <c r="R145" i="7"/>
  <c r="R146" i="7"/>
  <c r="R149" i="7"/>
  <c r="R256" i="7"/>
  <c r="R326" i="7"/>
  <c r="R329" i="7"/>
  <c r="R373" i="7"/>
  <c r="R375" i="7"/>
  <c r="R374" i="7"/>
  <c r="R377" i="7"/>
  <c r="R423" i="7"/>
  <c r="R422" i="7"/>
  <c r="R425" i="7"/>
  <c r="R421" i="7"/>
  <c r="R237" i="7"/>
  <c r="R238" i="7"/>
  <c r="R235" i="7"/>
  <c r="R236" i="7"/>
  <c r="I191" i="7"/>
  <c r="I190" i="7"/>
  <c r="I189" i="7"/>
  <c r="I188" i="7"/>
  <c r="R189" i="7"/>
  <c r="R188" i="7"/>
  <c r="R190" i="7"/>
  <c r="R356" i="7"/>
  <c r="R357" i="7"/>
  <c r="R358" i="7"/>
  <c r="R405" i="7"/>
  <c r="R404" i="7"/>
  <c r="R428" i="7"/>
  <c r="R429" i="7"/>
  <c r="R430" i="7"/>
  <c r="R239" i="7"/>
  <c r="R165" i="7"/>
  <c r="R166" i="7"/>
  <c r="R164" i="7"/>
  <c r="R214" i="7"/>
  <c r="R212" i="7"/>
  <c r="R213" i="7"/>
  <c r="R286" i="7"/>
  <c r="R285" i="7"/>
  <c r="R287" i="7"/>
  <c r="R284" i="7"/>
  <c r="R382" i="7"/>
  <c r="R381" i="7"/>
  <c r="R380" i="7"/>
  <c r="R167" i="7"/>
  <c r="R383" i="7"/>
  <c r="S396" i="7"/>
  <c r="S126" i="7"/>
  <c r="T121" i="7"/>
  <c r="T126" i="7"/>
  <c r="X126" i="7"/>
  <c r="T187" i="7"/>
  <c r="T192" i="7"/>
  <c r="X192" i="7"/>
  <c r="S192" i="7"/>
  <c r="T175" i="7"/>
  <c r="T180" i="7"/>
  <c r="X180" i="7"/>
  <c r="S180" i="7"/>
  <c r="T445" i="7"/>
  <c r="T450" i="7"/>
  <c r="X450" i="7"/>
  <c r="S450" i="7"/>
  <c r="S426" i="7"/>
  <c r="T421" i="7"/>
  <c r="T426" i="7"/>
  <c r="X426" i="7"/>
  <c r="S324" i="7"/>
  <c r="T319" i="7"/>
  <c r="T324" i="7"/>
  <c r="X324" i="7"/>
  <c r="T373" i="7"/>
  <c r="T378" i="7"/>
  <c r="X378" i="7"/>
  <c r="S378" i="7"/>
  <c r="S294" i="7"/>
  <c r="T289" i="7"/>
  <c r="T294" i="7"/>
  <c r="X294" i="7"/>
  <c r="T211" i="7"/>
  <c r="T216" i="7"/>
  <c r="X216" i="7"/>
  <c r="W102" i="7"/>
  <c r="W30" i="7"/>
  <c r="D88" i="15"/>
  <c r="S247" i="7"/>
  <c r="R251" i="7"/>
  <c r="R250" i="7"/>
  <c r="R249" i="7"/>
  <c r="R247" i="7"/>
  <c r="R209" i="7"/>
  <c r="R208" i="7"/>
  <c r="S205" i="7"/>
  <c r="R207" i="7"/>
  <c r="R205" i="7"/>
  <c r="R206" i="7"/>
  <c r="S162" i="7"/>
  <c r="T157" i="7"/>
  <c r="T162" i="7"/>
  <c r="X162" i="7"/>
  <c r="I208" i="7"/>
  <c r="I205" i="7"/>
  <c r="I209" i="7"/>
  <c r="R367" i="7"/>
  <c r="M323" i="7"/>
  <c r="S403" i="7"/>
  <c r="R379" i="7"/>
  <c r="I313" i="7"/>
  <c r="I317" i="7"/>
  <c r="M117" i="7"/>
  <c r="M320" i="7"/>
  <c r="I207" i="7"/>
  <c r="M130" i="7"/>
  <c r="M127" i="7"/>
  <c r="M177" i="7"/>
  <c r="M176" i="7"/>
  <c r="R107" i="7"/>
  <c r="R117" i="7"/>
  <c r="S301" i="7"/>
  <c r="R304" i="7"/>
  <c r="R223" i="7"/>
  <c r="M321" i="7"/>
  <c r="M106" i="7"/>
  <c r="M118" i="7"/>
  <c r="H408" i="7"/>
  <c r="I405" i="7"/>
  <c r="H414" i="7"/>
  <c r="I411" i="7"/>
  <c r="H432" i="7"/>
  <c r="I430" i="7"/>
  <c r="I434" i="7"/>
  <c r="I437" i="7"/>
  <c r="S367" i="7"/>
  <c r="R434" i="7"/>
  <c r="S433" i="7"/>
  <c r="Q114" i="7"/>
  <c r="R113" i="7"/>
  <c r="R355" i="7"/>
  <c r="S355" i="7"/>
  <c r="Q144" i="7"/>
  <c r="R232" i="7"/>
  <c r="S229" i="7"/>
  <c r="R182" i="7"/>
  <c r="S181" i="7"/>
  <c r="R181" i="7"/>
  <c r="R185" i="7"/>
  <c r="R184" i="7"/>
  <c r="R441" i="7"/>
  <c r="Q204" i="7"/>
  <c r="Q60" i="7"/>
  <c r="R56" i="7"/>
  <c r="Q156" i="7"/>
  <c r="Q414" i="7"/>
  <c r="S409" i="7"/>
  <c r="Q366" i="7"/>
  <c r="R361" i="7"/>
  <c r="Q318" i="7"/>
  <c r="R313" i="7"/>
  <c r="Q270" i="7"/>
  <c r="R265" i="7"/>
  <c r="Q222" i="7"/>
  <c r="Q174" i="7"/>
  <c r="R172" i="7"/>
  <c r="Q138" i="7"/>
  <c r="S132" i="7"/>
  <c r="R407" i="7"/>
  <c r="M319" i="7"/>
  <c r="I351" i="7"/>
  <c r="M267" i="7"/>
  <c r="R225" i="7"/>
  <c r="M250" i="7"/>
  <c r="I435" i="7"/>
  <c r="M249" i="7"/>
  <c r="S451" i="7"/>
  <c r="S240" i="7"/>
  <c r="Q108" i="7"/>
  <c r="I179" i="7"/>
  <c r="I178" i="7"/>
  <c r="T223" i="7"/>
  <c r="T228" i="7"/>
  <c r="X228" i="7"/>
  <c r="R406" i="7"/>
  <c r="M265" i="7"/>
  <c r="I292" i="7"/>
  <c r="R163" i="7"/>
  <c r="S163" i="7"/>
  <c r="M383" i="7"/>
  <c r="M379" i="7"/>
  <c r="M382" i="7"/>
  <c r="R368" i="7"/>
  <c r="I289" i="7"/>
  <c r="M179" i="7"/>
  <c r="I293" i="7"/>
  <c r="S115" i="7"/>
  <c r="M206" i="7"/>
  <c r="I134" i="7"/>
  <c r="I135" i="7"/>
  <c r="R371" i="7"/>
  <c r="I206" i="7"/>
  <c r="H384" i="7"/>
  <c r="I381" i="7"/>
  <c r="H366" i="7"/>
  <c r="M137" i="7"/>
  <c r="M135" i="7"/>
  <c r="M134" i="7"/>
  <c r="M368" i="7"/>
  <c r="M367" i="7"/>
  <c r="M370" i="7"/>
  <c r="L402" i="7"/>
  <c r="M398" i="7"/>
  <c r="L450" i="7"/>
  <c r="M449" i="7"/>
  <c r="R119" i="7"/>
  <c r="R110" i="7"/>
  <c r="W444" i="7"/>
  <c r="M159" i="7"/>
  <c r="I122" i="7"/>
  <c r="M103" i="7"/>
  <c r="M115" i="7"/>
  <c r="M119" i="7"/>
  <c r="M364" i="7"/>
  <c r="M359" i="7"/>
  <c r="I343" i="7"/>
  <c r="R103" i="7"/>
  <c r="L108" i="7"/>
  <c r="M105" i="7"/>
  <c r="M104" i="7"/>
  <c r="M116" i="7"/>
  <c r="M146" i="7"/>
  <c r="L156" i="7"/>
  <c r="M152" i="7"/>
  <c r="L228" i="7"/>
  <c r="M224" i="7"/>
  <c r="L258" i="7"/>
  <c r="M255" i="7"/>
  <c r="M317" i="7"/>
  <c r="R118" i="7"/>
  <c r="R109" i="7"/>
  <c r="W252" i="7"/>
  <c r="I105" i="7"/>
  <c r="H108" i="7"/>
  <c r="I104" i="7"/>
  <c r="H114" i="7"/>
  <c r="I109" i="7"/>
  <c r="I141" i="7"/>
  <c r="H144" i="7"/>
  <c r="H198" i="7"/>
  <c r="H234" i="7"/>
  <c r="I232" i="7"/>
  <c r="I242" i="7"/>
  <c r="I244" i="7"/>
  <c r="H252" i="7"/>
  <c r="H276" i="7"/>
  <c r="H336" i="7"/>
  <c r="I332" i="7"/>
  <c r="R105" i="7"/>
  <c r="R115" i="7"/>
  <c r="W192" i="7"/>
  <c r="S120" i="7"/>
  <c r="T115" i="7"/>
  <c r="T120" i="7"/>
  <c r="X120" i="7"/>
  <c r="R266" i="7"/>
  <c r="R268" i="7"/>
  <c r="R269" i="7"/>
  <c r="R267" i="7"/>
  <c r="T367" i="7"/>
  <c r="T372" i="7"/>
  <c r="X372" i="7"/>
  <c r="S372" i="7"/>
  <c r="S252" i="7"/>
  <c r="T247" i="7"/>
  <c r="T252" i="7"/>
  <c r="X252" i="7"/>
  <c r="M401" i="7"/>
  <c r="I112" i="7"/>
  <c r="I111" i="7"/>
  <c r="M257" i="7"/>
  <c r="M254" i="7"/>
  <c r="R106" i="7"/>
  <c r="S103" i="7"/>
  <c r="T103" i="7"/>
  <c r="T108" i="7"/>
  <c r="X108" i="7"/>
  <c r="R316" i="7"/>
  <c r="S313" i="7"/>
  <c r="R314" i="7"/>
  <c r="R315" i="7"/>
  <c r="R317" i="7"/>
  <c r="R201" i="7"/>
  <c r="S199" i="7"/>
  <c r="R199" i="7"/>
  <c r="R202" i="7"/>
  <c r="R203" i="7"/>
  <c r="R200" i="7"/>
  <c r="I455" i="7"/>
  <c r="I451" i="7"/>
  <c r="I409" i="7"/>
  <c r="I413" i="7"/>
  <c r="I412" i="7"/>
  <c r="I410" i="7"/>
  <c r="T301" i="7"/>
  <c r="T306" i="7"/>
  <c r="X306" i="7"/>
  <c r="S306" i="7"/>
  <c r="S210" i="7"/>
  <c r="T205" i="7"/>
  <c r="T210" i="7"/>
  <c r="X210" i="7"/>
  <c r="I106" i="7"/>
  <c r="I107" i="7"/>
  <c r="M253" i="7"/>
  <c r="I110" i="7"/>
  <c r="S168" i="7"/>
  <c r="T163" i="7"/>
  <c r="T168" i="7"/>
  <c r="X168" i="7"/>
  <c r="R141" i="7"/>
  <c r="S139" i="7"/>
  <c r="R140" i="7"/>
  <c r="R143" i="7"/>
  <c r="R142" i="7"/>
  <c r="R139" i="7"/>
  <c r="R111" i="7"/>
  <c r="R112" i="7"/>
  <c r="S109" i="7"/>
  <c r="S408" i="7"/>
  <c r="T403" i="7"/>
  <c r="T408" i="7"/>
  <c r="X408" i="7"/>
  <c r="S456" i="7"/>
  <c r="T451" i="7"/>
  <c r="T456" i="7"/>
  <c r="X456" i="7"/>
  <c r="R362" i="7"/>
  <c r="R365" i="7"/>
  <c r="R363" i="7"/>
  <c r="S361" i="7"/>
  <c r="T181" i="7"/>
  <c r="T186" i="7"/>
  <c r="X186" i="7"/>
  <c r="S186" i="7"/>
  <c r="I406" i="7"/>
  <c r="I404" i="7"/>
  <c r="I407" i="7"/>
  <c r="I403" i="7"/>
  <c r="M225" i="7"/>
  <c r="M223" i="7"/>
  <c r="M226" i="7"/>
  <c r="M227" i="7"/>
  <c r="I113" i="7"/>
  <c r="I361" i="7"/>
  <c r="I364" i="7"/>
  <c r="I362" i="7"/>
  <c r="I365" i="7"/>
  <c r="R410" i="7"/>
  <c r="R411" i="7"/>
  <c r="I233" i="7"/>
  <c r="I230" i="7"/>
  <c r="I197" i="7"/>
  <c r="I193" i="7"/>
  <c r="I380" i="7"/>
  <c r="I382" i="7"/>
  <c r="I383" i="7"/>
  <c r="I379" i="7"/>
  <c r="S169" i="7"/>
  <c r="R171" i="7"/>
  <c r="R169" i="7"/>
  <c r="R170" i="7"/>
  <c r="R173" i="7"/>
  <c r="R153" i="7"/>
  <c r="R151" i="7"/>
  <c r="R152" i="7"/>
  <c r="S151" i="7"/>
  <c r="R155" i="7"/>
  <c r="R154" i="7"/>
  <c r="S234" i="7"/>
  <c r="T229" i="7"/>
  <c r="T234" i="7"/>
  <c r="X234" i="7"/>
  <c r="S438" i="7"/>
  <c r="T433" i="7"/>
  <c r="T438" i="7"/>
  <c r="X438" i="7"/>
  <c r="I363" i="7"/>
  <c r="R364" i="7"/>
  <c r="T355" i="7"/>
  <c r="T360" i="7"/>
  <c r="X360" i="7"/>
  <c r="S360" i="7"/>
  <c r="I335" i="7"/>
  <c r="I331" i="7"/>
  <c r="I334" i="7"/>
  <c r="I333" i="7"/>
  <c r="R135" i="7"/>
  <c r="R137" i="7"/>
  <c r="R133" i="7"/>
  <c r="R136" i="7"/>
  <c r="S133" i="7"/>
  <c r="T133" i="7"/>
  <c r="T138" i="7"/>
  <c r="X138" i="7"/>
  <c r="R134" i="7"/>
  <c r="I251" i="7"/>
  <c r="I249" i="7"/>
  <c r="I247" i="7"/>
  <c r="I250" i="7"/>
  <c r="I248" i="7"/>
  <c r="I140" i="7"/>
  <c r="I142" i="7"/>
  <c r="I139" i="7"/>
  <c r="I143" i="7"/>
  <c r="M154" i="7"/>
  <c r="M155" i="7"/>
  <c r="M153" i="7"/>
  <c r="M151" i="7"/>
  <c r="M445" i="7"/>
  <c r="I103" i="7"/>
  <c r="R218" i="7"/>
  <c r="R219" i="7"/>
  <c r="R220" i="7"/>
  <c r="R221" i="7"/>
  <c r="R217" i="7"/>
  <c r="S217" i="7"/>
  <c r="T217" i="7"/>
  <c r="T222" i="7"/>
  <c r="X222" i="7"/>
  <c r="R104" i="7"/>
  <c r="I428" i="7"/>
  <c r="S138" i="7"/>
  <c r="S144" i="7"/>
  <c r="T139" i="7"/>
  <c r="T144" i="7"/>
  <c r="X144" i="7"/>
  <c r="T109" i="7"/>
  <c r="T114" i="7"/>
  <c r="X114" i="7"/>
  <c r="S114" i="7"/>
  <c r="S108" i="7"/>
  <c r="S318" i="7"/>
  <c r="T313" i="7"/>
  <c r="T318" i="7"/>
  <c r="X318" i="7"/>
  <c r="T361" i="7"/>
  <c r="T366" i="7"/>
  <c r="X366" i="7"/>
  <c r="S366" i="7"/>
  <c r="S204" i="7"/>
  <c r="T199" i="7"/>
  <c r="T204" i="7"/>
  <c r="X204" i="7"/>
  <c r="S222" i="7"/>
  <c r="T151" i="7"/>
  <c r="T156" i="7"/>
  <c r="X156" i="7"/>
  <c r="S156" i="7"/>
  <c r="T169" i="7"/>
  <c r="T174" i="7"/>
  <c r="X174" i="7"/>
  <c r="S174" i="7"/>
  <c r="D72" i="15"/>
  <c r="C95" i="15"/>
  <c r="E95" i="15"/>
  <c r="F95" i="15"/>
  <c r="Q96" i="7"/>
  <c r="R91" i="7"/>
  <c r="H42" i="7"/>
  <c r="I38" i="7"/>
  <c r="H72" i="7"/>
  <c r="I70" i="7"/>
  <c r="R59" i="7"/>
  <c r="Q36" i="7"/>
  <c r="R31" i="7"/>
  <c r="S414" i="7"/>
  <c r="T409" i="7"/>
  <c r="T414" i="7"/>
  <c r="X414" i="7"/>
  <c r="I274" i="7"/>
  <c r="I275" i="7"/>
  <c r="I272" i="7"/>
  <c r="R388" i="7"/>
  <c r="R385" i="7"/>
  <c r="S385" i="7"/>
  <c r="R389" i="7"/>
  <c r="R387" i="7"/>
  <c r="R412" i="7"/>
  <c r="R409" i="7"/>
  <c r="R245" i="7"/>
  <c r="Q300" i="7"/>
  <c r="Q282" i="7"/>
  <c r="R278" i="7"/>
  <c r="Q402" i="7"/>
  <c r="R397" i="7"/>
  <c r="Q354" i="7"/>
  <c r="S349" i="7"/>
  <c r="I357" i="7"/>
  <c r="H360" i="7"/>
  <c r="I375" i="7"/>
  <c r="I448" i="7"/>
  <c r="I446" i="7"/>
  <c r="I445" i="7"/>
  <c r="I449" i="7"/>
  <c r="I447" i="7"/>
  <c r="I454" i="7"/>
  <c r="I452" i="7"/>
  <c r="I453" i="7"/>
  <c r="S439" i="7"/>
  <c r="M447" i="7"/>
  <c r="M448" i="7"/>
  <c r="M446" i="7"/>
  <c r="M353" i="7"/>
  <c r="M351" i="7"/>
  <c r="M349" i="7"/>
  <c r="M352" i="7"/>
  <c r="I195" i="7"/>
  <c r="I194" i="7"/>
  <c r="I196" i="7"/>
  <c r="M218" i="7"/>
  <c r="L282" i="7"/>
  <c r="M277" i="7"/>
  <c r="M292" i="7"/>
  <c r="M293" i="7"/>
  <c r="M290" i="7"/>
  <c r="M289" i="7"/>
  <c r="L306" i="7"/>
  <c r="M301" i="7"/>
  <c r="R274" i="7"/>
  <c r="R272" i="7"/>
  <c r="R271" i="7"/>
  <c r="I273" i="7"/>
  <c r="R413" i="7"/>
  <c r="I271" i="7"/>
  <c r="I431" i="7"/>
  <c r="I427" i="7"/>
  <c r="I429" i="7"/>
  <c r="S384" i="7"/>
  <c r="T379" i="7"/>
  <c r="T384" i="7"/>
  <c r="X384" i="7"/>
  <c r="I229" i="7"/>
  <c r="M256" i="7"/>
  <c r="M399" i="7"/>
  <c r="I119" i="7"/>
  <c r="I123" i="7"/>
  <c r="I124" i="7"/>
  <c r="I125" i="7"/>
  <c r="H132" i="7"/>
  <c r="H324" i="7"/>
  <c r="M369" i="7"/>
  <c r="M419" i="7"/>
  <c r="M417" i="7"/>
  <c r="M418" i="7"/>
  <c r="M416" i="7"/>
  <c r="M434" i="7"/>
  <c r="R193" i="7"/>
  <c r="S193" i="7"/>
  <c r="R338" i="7"/>
  <c r="S337" i="7"/>
  <c r="M178" i="7"/>
  <c r="M175" i="7"/>
  <c r="L126" i="7"/>
  <c r="M121" i="7"/>
  <c r="H156" i="7"/>
  <c r="I161" i="7"/>
  <c r="I160" i="7"/>
  <c r="I159" i="7"/>
  <c r="I158" i="7"/>
  <c r="L276" i="7"/>
  <c r="M272" i="7"/>
  <c r="M302" i="7"/>
  <c r="H342" i="7"/>
  <c r="I394" i="7"/>
  <c r="Q336" i="7"/>
  <c r="M158" i="7"/>
  <c r="M160" i="7"/>
  <c r="M161" i="7"/>
  <c r="I167" i="7"/>
  <c r="I169" i="7"/>
  <c r="H174" i="7"/>
  <c r="I172" i="7"/>
  <c r="I182" i="7"/>
  <c r="I183" i="7"/>
  <c r="I347" i="7"/>
  <c r="H348" i="7"/>
  <c r="M436" i="7"/>
  <c r="M437" i="7"/>
  <c r="M433" i="7"/>
  <c r="M455" i="7"/>
  <c r="M454" i="7"/>
  <c r="M451" i="7"/>
  <c r="M452" i="7"/>
  <c r="Q312" i="7"/>
  <c r="M397" i="7"/>
  <c r="M209" i="7"/>
  <c r="H150" i="7"/>
  <c r="I146" i="7"/>
  <c r="M163" i="7"/>
  <c r="M165" i="7"/>
  <c r="M167" i="7"/>
  <c r="M181" i="7"/>
  <c r="M182" i="7"/>
  <c r="M185" i="7"/>
  <c r="M184" i="7"/>
  <c r="I201" i="7"/>
  <c r="I202" i="7"/>
  <c r="I199" i="7"/>
  <c r="M261" i="7"/>
  <c r="H330" i="7"/>
  <c r="H372" i="7"/>
  <c r="H378" i="7"/>
  <c r="H390" i="7"/>
  <c r="I386" i="7"/>
  <c r="H396" i="7"/>
  <c r="S271" i="7"/>
  <c r="R273" i="7"/>
  <c r="R177" i="7"/>
  <c r="R303" i="7"/>
  <c r="R305" i="7"/>
  <c r="M400" i="7"/>
  <c r="S265" i="7"/>
  <c r="I231" i="7"/>
  <c r="M107" i="7"/>
  <c r="L114" i="7"/>
  <c r="M111" i="7"/>
  <c r="H168" i="7"/>
  <c r="I164" i="7"/>
  <c r="M199" i="7"/>
  <c r="M201" i="7"/>
  <c r="M203" i="7"/>
  <c r="M202" i="7"/>
  <c r="M200" i="7"/>
  <c r="I220" i="7"/>
  <c r="I219" i="7"/>
  <c r="I221" i="7"/>
  <c r="M358" i="7"/>
  <c r="M355" i="7"/>
  <c r="M362" i="7"/>
  <c r="M361" i="7"/>
  <c r="M377" i="7"/>
  <c r="M376" i="7"/>
  <c r="L408" i="7"/>
  <c r="M415" i="7"/>
  <c r="M430" i="7"/>
  <c r="R244" i="7"/>
  <c r="Q246" i="7"/>
  <c r="S241" i="7"/>
  <c r="Q348" i="7"/>
  <c r="S150" i="7"/>
  <c r="T145" i="7"/>
  <c r="T150" i="7"/>
  <c r="X150" i="7"/>
  <c r="Q420" i="7"/>
  <c r="S325" i="7"/>
  <c r="R328" i="7"/>
  <c r="M205" i="7"/>
  <c r="M208" i="7"/>
  <c r="L216" i="7"/>
  <c r="M211" i="7"/>
  <c r="L222" i="7"/>
  <c r="M221" i="7"/>
  <c r="M280" i="7"/>
  <c r="M304" i="7"/>
  <c r="M350" i="7"/>
  <c r="I433" i="7"/>
  <c r="I436" i="7"/>
  <c r="S264" i="7"/>
  <c r="T259" i="7"/>
  <c r="T264" i="7"/>
  <c r="X264" i="7"/>
  <c r="R427" i="7"/>
  <c r="S427" i="7"/>
  <c r="R386" i="7"/>
  <c r="R327" i="7"/>
  <c r="R283" i="7"/>
  <c r="S283" i="7"/>
  <c r="M147" i="7"/>
  <c r="M145" i="7"/>
  <c r="M148" i="7"/>
  <c r="I118" i="7"/>
  <c r="I185" i="7"/>
  <c r="M191" i="7"/>
  <c r="M188" i="7"/>
  <c r="M187" i="7"/>
  <c r="M238" i="7"/>
  <c r="M239" i="7"/>
  <c r="I245" i="7"/>
  <c r="H258" i="7"/>
  <c r="I259" i="7"/>
  <c r="I260" i="7"/>
  <c r="I261" i="7"/>
  <c r="I281" i="7"/>
  <c r="I280" i="7"/>
  <c r="I278" i="7"/>
  <c r="H288" i="7"/>
  <c r="I286" i="7"/>
  <c r="I295" i="7"/>
  <c r="I297" i="7"/>
  <c r="I299" i="7"/>
  <c r="I298" i="7"/>
  <c r="M356" i="7"/>
  <c r="L432" i="7"/>
  <c r="M427" i="7"/>
  <c r="S258" i="7"/>
  <c r="T253" i="7"/>
  <c r="T258" i="7"/>
  <c r="X258" i="7"/>
  <c r="R424" i="7"/>
  <c r="R124" i="7"/>
  <c r="R226" i="7"/>
  <c r="M251" i="7"/>
  <c r="I121" i="7"/>
  <c r="M157" i="7"/>
  <c r="M385" i="7"/>
  <c r="I217" i="7"/>
  <c r="I41" i="7"/>
  <c r="I67" i="7"/>
  <c r="S354" i="7"/>
  <c r="T349" i="7"/>
  <c r="T354" i="7"/>
  <c r="X354" i="7"/>
  <c r="S432" i="7"/>
  <c r="T427" i="7"/>
  <c r="T432" i="7"/>
  <c r="X432" i="7"/>
  <c r="S307" i="7"/>
  <c r="R310" i="7"/>
  <c r="R307" i="7"/>
  <c r="R309" i="7"/>
  <c r="R308" i="7"/>
  <c r="I151" i="7"/>
  <c r="I155" i="7"/>
  <c r="I152" i="7"/>
  <c r="I153" i="7"/>
  <c r="I323" i="7"/>
  <c r="I320" i="7"/>
  <c r="I322" i="7"/>
  <c r="I321" i="7"/>
  <c r="I255" i="7"/>
  <c r="I257" i="7"/>
  <c r="I254" i="7"/>
  <c r="I256" i="7"/>
  <c r="I253" i="7"/>
  <c r="S295" i="7"/>
  <c r="R299" i="7"/>
  <c r="R296" i="7"/>
  <c r="R295" i="7"/>
  <c r="I340" i="7"/>
  <c r="I337" i="7"/>
  <c r="I341" i="7"/>
  <c r="I338" i="7"/>
  <c r="T193" i="7"/>
  <c r="T198" i="7"/>
  <c r="X198" i="7"/>
  <c r="S198" i="7"/>
  <c r="S415" i="7"/>
  <c r="R418" i="7"/>
  <c r="R416" i="7"/>
  <c r="R415" i="7"/>
  <c r="R419" i="7"/>
  <c r="M404" i="7"/>
  <c r="M403" i="7"/>
  <c r="M405" i="7"/>
  <c r="M406" i="7"/>
  <c r="M407" i="7"/>
  <c r="R298" i="7"/>
  <c r="R417" i="7"/>
  <c r="I356" i="7"/>
  <c r="I358" i="7"/>
  <c r="I355" i="7"/>
  <c r="I359" i="7"/>
  <c r="R400" i="7"/>
  <c r="S397" i="7"/>
  <c r="R399" i="7"/>
  <c r="R401" i="7"/>
  <c r="R398" i="7"/>
  <c r="T325" i="7"/>
  <c r="T330" i="7"/>
  <c r="X330" i="7"/>
  <c r="S330" i="7"/>
  <c r="I163" i="7"/>
  <c r="I166" i="7"/>
  <c r="I165" i="7"/>
  <c r="S270" i="7"/>
  <c r="T265" i="7"/>
  <c r="T270" i="7"/>
  <c r="X270" i="7"/>
  <c r="S276" i="7"/>
  <c r="T271" i="7"/>
  <c r="T276" i="7"/>
  <c r="X276" i="7"/>
  <c r="R352" i="7"/>
  <c r="I130" i="7"/>
  <c r="I127" i="7"/>
  <c r="I128" i="7"/>
  <c r="I131" i="7"/>
  <c r="I326" i="7"/>
  <c r="I325" i="7"/>
  <c r="I327" i="7"/>
  <c r="I328" i="7"/>
  <c r="M431" i="7"/>
  <c r="M429" i="7"/>
  <c r="M428" i="7"/>
  <c r="M220" i="7"/>
  <c r="M217" i="7"/>
  <c r="M219" i="7"/>
  <c r="S288" i="7"/>
  <c r="T283" i="7"/>
  <c r="T288" i="7"/>
  <c r="X288" i="7"/>
  <c r="I129" i="7"/>
  <c r="I395" i="7"/>
  <c r="I392" i="7"/>
  <c r="I391" i="7"/>
  <c r="M275" i="7"/>
  <c r="M274" i="7"/>
  <c r="M273" i="7"/>
  <c r="M271" i="7"/>
  <c r="M124" i="7"/>
  <c r="M125" i="7"/>
  <c r="M122" i="7"/>
  <c r="I329" i="7"/>
  <c r="M123" i="7"/>
  <c r="R279" i="7"/>
  <c r="R277" i="7"/>
  <c r="R281" i="7"/>
  <c r="S277" i="7"/>
  <c r="R280" i="7"/>
  <c r="I339" i="7"/>
  <c r="R353" i="7"/>
  <c r="R350" i="7"/>
  <c r="R351" i="7"/>
  <c r="I287" i="7"/>
  <c r="I283" i="7"/>
  <c r="I284" i="7"/>
  <c r="I285" i="7"/>
  <c r="M213" i="7"/>
  <c r="M212" i="7"/>
  <c r="M214" i="7"/>
  <c r="M215" i="7"/>
  <c r="S246" i="7"/>
  <c r="T241" i="7"/>
  <c r="T246" i="7"/>
  <c r="X246" i="7"/>
  <c r="M112" i="7"/>
  <c r="M110" i="7"/>
  <c r="M109" i="7"/>
  <c r="M113" i="7"/>
  <c r="I374" i="7"/>
  <c r="I373" i="7"/>
  <c r="I377" i="7"/>
  <c r="I376" i="7"/>
  <c r="I147" i="7"/>
  <c r="I145" i="7"/>
  <c r="I149" i="7"/>
  <c r="I148" i="7"/>
  <c r="R335" i="7"/>
  <c r="S331" i="7"/>
  <c r="R334" i="7"/>
  <c r="R333" i="7"/>
  <c r="R332" i="7"/>
  <c r="R331" i="7"/>
  <c r="I154" i="7"/>
  <c r="M278" i="7"/>
  <c r="M281" i="7"/>
  <c r="M279" i="7"/>
  <c r="T439" i="7"/>
  <c r="T444" i="7"/>
  <c r="X444" i="7"/>
  <c r="S444" i="7"/>
  <c r="R297" i="7"/>
  <c r="S390" i="7"/>
  <c r="T385" i="7"/>
  <c r="T390" i="7"/>
  <c r="X390" i="7"/>
  <c r="I371" i="7"/>
  <c r="I369" i="7"/>
  <c r="I368" i="7"/>
  <c r="I370" i="7"/>
  <c r="R347" i="7"/>
  <c r="R345" i="7"/>
  <c r="S343" i="7"/>
  <c r="R343" i="7"/>
  <c r="R346" i="7"/>
  <c r="R344" i="7"/>
  <c r="I387" i="7"/>
  <c r="I388" i="7"/>
  <c r="I385" i="7"/>
  <c r="I389" i="7"/>
  <c r="I319" i="7"/>
  <c r="I367" i="7"/>
  <c r="I170" i="7"/>
  <c r="I173" i="7"/>
  <c r="I171" i="7"/>
  <c r="R311" i="7"/>
  <c r="S342" i="7"/>
  <c r="T337" i="7"/>
  <c r="T342" i="7"/>
  <c r="X342" i="7"/>
  <c r="M303" i="7"/>
  <c r="M305" i="7"/>
  <c r="I393" i="7"/>
  <c r="R349" i="7"/>
  <c r="T415" i="7"/>
  <c r="T420" i="7"/>
  <c r="X420" i="7"/>
  <c r="S420" i="7"/>
  <c r="S348" i="7"/>
  <c r="T343" i="7"/>
  <c r="T348" i="7"/>
  <c r="X348" i="7"/>
  <c r="S300" i="7"/>
  <c r="T295" i="7"/>
  <c r="T300" i="7"/>
  <c r="X300" i="7"/>
  <c r="S312" i="7"/>
  <c r="T307" i="7"/>
  <c r="T312" i="7"/>
  <c r="X312" i="7"/>
  <c r="S336" i="7"/>
  <c r="T331" i="7"/>
  <c r="T336" i="7"/>
  <c r="X336" i="7"/>
  <c r="S282" i="7"/>
  <c r="T277" i="7"/>
  <c r="T282" i="7"/>
  <c r="X282" i="7"/>
  <c r="T397" i="7"/>
  <c r="T402" i="7"/>
  <c r="X402" i="7"/>
  <c r="S402" i="7"/>
  <c r="W54" i="7"/>
  <c r="R92" i="7"/>
  <c r="Q78" i="7"/>
  <c r="S73" i="7"/>
  <c r="R57" i="7"/>
  <c r="R58" i="7"/>
  <c r="Q48" i="7"/>
  <c r="R46" i="7"/>
  <c r="Q30" i="7"/>
  <c r="R25" i="7"/>
  <c r="R260" i="7"/>
  <c r="R259" i="7"/>
  <c r="R263" i="7"/>
  <c r="R261" i="7"/>
  <c r="N457" i="7"/>
  <c r="N462" i="7"/>
  <c r="D6" i="10"/>
  <c r="D50" i="15"/>
  <c r="D60" i="15"/>
  <c r="R1243" i="13"/>
  <c r="R10" i="13"/>
  <c r="C92" i="15"/>
  <c r="E92" i="15"/>
  <c r="F92" i="15"/>
  <c r="D66" i="15"/>
  <c r="D87" i="15"/>
  <c r="C104" i="15"/>
  <c r="C105" i="15"/>
  <c r="C107" i="15"/>
  <c r="C106" i="15"/>
  <c r="R93" i="7"/>
  <c r="S91" i="7"/>
  <c r="T91" i="7"/>
  <c r="T96" i="7"/>
  <c r="R94" i="7"/>
  <c r="R95" i="7"/>
  <c r="S55" i="7"/>
  <c r="R55" i="7"/>
  <c r="S7" i="7"/>
  <c r="S12" i="7"/>
  <c r="R9" i="7"/>
  <c r="R11" i="7"/>
  <c r="Q90" i="7"/>
  <c r="S85" i="7"/>
  <c r="R43" i="7"/>
  <c r="Q84" i="7"/>
  <c r="R81" i="7"/>
  <c r="R45" i="7"/>
  <c r="R44" i="7"/>
  <c r="R47" i="7"/>
  <c r="S43" i="7"/>
  <c r="Q42" i="7"/>
  <c r="R39" i="7"/>
  <c r="Q102" i="7"/>
  <c r="R99" i="7"/>
  <c r="R80" i="7"/>
  <c r="Q72" i="7"/>
  <c r="S67" i="7"/>
  <c r="Q66" i="7"/>
  <c r="R62" i="7"/>
  <c r="S37" i="7"/>
  <c r="R41" i="7"/>
  <c r="R23" i="7"/>
  <c r="R17" i="7"/>
  <c r="R15" i="7"/>
  <c r="S13" i="7"/>
  <c r="R14" i="7"/>
  <c r="R16" i="7"/>
  <c r="R13" i="7"/>
  <c r="R7" i="7"/>
  <c r="R8" i="7"/>
  <c r="W90" i="7"/>
  <c r="W60" i="7"/>
  <c r="W78" i="7"/>
  <c r="W96" i="7"/>
  <c r="X96" i="7"/>
  <c r="W72" i="7"/>
  <c r="W66" i="7"/>
  <c r="W48" i="7"/>
  <c r="W36" i="7"/>
  <c r="W18" i="7"/>
  <c r="L90" i="7"/>
  <c r="M85" i="7"/>
  <c r="L48" i="7"/>
  <c r="M47" i="7"/>
  <c r="L24" i="7"/>
  <c r="M22" i="7"/>
  <c r="M101" i="7"/>
  <c r="L84" i="7"/>
  <c r="M83" i="7"/>
  <c r="L12" i="7"/>
  <c r="M8" i="7"/>
  <c r="M100" i="7"/>
  <c r="M99" i="7"/>
  <c r="M98" i="7"/>
  <c r="M97" i="7"/>
  <c r="M95" i="7"/>
  <c r="M92" i="7"/>
  <c r="M94" i="7"/>
  <c r="M93" i="7"/>
  <c r="M91" i="7"/>
  <c r="M88" i="7"/>
  <c r="M87" i="7"/>
  <c r="M53" i="7"/>
  <c r="M49" i="7"/>
  <c r="M38" i="7"/>
  <c r="M15" i="7"/>
  <c r="M16" i="7"/>
  <c r="M10" i="7"/>
  <c r="M9" i="7"/>
  <c r="L460" i="7"/>
  <c r="H66" i="7"/>
  <c r="H78" i="7"/>
  <c r="I76" i="7"/>
  <c r="I61" i="7"/>
  <c r="I65" i="7"/>
  <c r="H48" i="7"/>
  <c r="I45" i="7"/>
  <c r="I39" i="7"/>
  <c r="H30" i="7"/>
  <c r="I25" i="7"/>
  <c r="H24" i="7"/>
  <c r="I23" i="7"/>
  <c r="H102" i="7"/>
  <c r="I97" i="7"/>
  <c r="H96" i="7"/>
  <c r="I93" i="7"/>
  <c r="H84" i="7"/>
  <c r="I83" i="7"/>
  <c r="H457" i="7"/>
  <c r="I63" i="7"/>
  <c r="H60" i="7"/>
  <c r="I40" i="7"/>
  <c r="I37" i="7"/>
  <c r="H459" i="7"/>
  <c r="H12" i="7"/>
  <c r="I9" i="7"/>
  <c r="W459" i="7"/>
  <c r="H458" i="7"/>
  <c r="S96" i="7"/>
  <c r="H90" i="7"/>
  <c r="I79" i="7"/>
  <c r="I80" i="7"/>
  <c r="W460" i="7"/>
  <c r="L78" i="7"/>
  <c r="M76" i="7"/>
  <c r="S78" i="7"/>
  <c r="T73" i="7"/>
  <c r="T78" i="7"/>
  <c r="R75" i="7"/>
  <c r="R73" i="7"/>
  <c r="R77" i="7"/>
  <c r="R74" i="7"/>
  <c r="R76" i="7"/>
  <c r="R70" i="7"/>
  <c r="R68" i="7"/>
  <c r="R71" i="7"/>
  <c r="Q457" i="7"/>
  <c r="L72" i="7"/>
  <c r="M71" i="7"/>
  <c r="I69" i="7"/>
  <c r="I71" i="7"/>
  <c r="I68" i="7"/>
  <c r="I62" i="7"/>
  <c r="I64" i="7"/>
  <c r="L66" i="7"/>
  <c r="Q459" i="7"/>
  <c r="Q458" i="7"/>
  <c r="L461" i="7"/>
  <c r="L60" i="7"/>
  <c r="M59" i="7"/>
  <c r="W457" i="7"/>
  <c r="W461" i="7"/>
  <c r="Q54" i="7"/>
  <c r="M50" i="7"/>
  <c r="M51" i="7"/>
  <c r="H54" i="7"/>
  <c r="I50" i="7"/>
  <c r="I43" i="7"/>
  <c r="I46" i="7"/>
  <c r="V462" i="7"/>
  <c r="M39" i="7"/>
  <c r="M40" i="7"/>
  <c r="M41" i="7"/>
  <c r="M37" i="7"/>
  <c r="L458" i="7"/>
  <c r="L457" i="7"/>
  <c r="R35" i="7"/>
  <c r="R33" i="7"/>
  <c r="R32" i="7"/>
  <c r="R34" i="7"/>
  <c r="S31" i="7"/>
  <c r="J462" i="7"/>
  <c r="M35" i="7"/>
  <c r="M34" i="7"/>
  <c r="M32" i="7"/>
  <c r="M31" i="7"/>
  <c r="F462" i="7"/>
  <c r="H36" i="7"/>
  <c r="I33" i="7"/>
  <c r="S25" i="7"/>
  <c r="R28" i="7"/>
  <c r="R29" i="7"/>
  <c r="R27" i="7"/>
  <c r="R26" i="7"/>
  <c r="L30" i="7"/>
  <c r="L459" i="7"/>
  <c r="U462" i="7"/>
  <c r="W458" i="7"/>
  <c r="R19" i="7"/>
  <c r="R20" i="7"/>
  <c r="S19" i="7"/>
  <c r="R21" i="7"/>
  <c r="R22" i="7"/>
  <c r="O462" i="7"/>
  <c r="Q460" i="7"/>
  <c r="Q461" i="7"/>
  <c r="M23" i="7"/>
  <c r="H460" i="7"/>
  <c r="G462" i="7"/>
  <c r="H18" i="7"/>
  <c r="I13" i="7"/>
  <c r="K462" i="7"/>
  <c r="M13" i="7"/>
  <c r="M14" i="7"/>
  <c r="M17" i="7"/>
  <c r="P462" i="7"/>
  <c r="R89" i="7"/>
  <c r="S60" i="7"/>
  <c r="T55" i="7"/>
  <c r="T60" i="7"/>
  <c r="X60" i="7"/>
  <c r="R37" i="7"/>
  <c r="R38" i="7"/>
  <c r="R40" i="7"/>
  <c r="T7" i="7"/>
  <c r="T12" i="7"/>
  <c r="X12" i="7"/>
  <c r="R86" i="7"/>
  <c r="R87" i="7"/>
  <c r="R88" i="7"/>
  <c r="R85" i="7"/>
  <c r="R79" i="7"/>
  <c r="R69" i="7"/>
  <c r="R67" i="7"/>
  <c r="S90" i="7"/>
  <c r="T85" i="7"/>
  <c r="T90" i="7"/>
  <c r="X90" i="7"/>
  <c r="S79" i="7"/>
  <c r="S84" i="7"/>
  <c r="R82" i="7"/>
  <c r="R83" i="7"/>
  <c r="S48" i="7"/>
  <c r="T43" i="7"/>
  <c r="T48" i="7"/>
  <c r="X48" i="7"/>
  <c r="S97" i="7"/>
  <c r="T97" i="7"/>
  <c r="T102" i="7"/>
  <c r="X102" i="7"/>
  <c r="R100" i="7"/>
  <c r="R98" i="7"/>
  <c r="R97" i="7"/>
  <c r="R101" i="7"/>
  <c r="R63" i="7"/>
  <c r="R64" i="7"/>
  <c r="R65" i="7"/>
  <c r="S61" i="7"/>
  <c r="S66" i="7"/>
  <c r="R61" i="7"/>
  <c r="T37" i="7"/>
  <c r="T42" i="7"/>
  <c r="X42" i="7"/>
  <c r="S42" i="7"/>
  <c r="T13" i="7"/>
  <c r="T18" i="7"/>
  <c r="X18" i="7"/>
  <c r="S18" i="7"/>
  <c r="X78" i="7"/>
  <c r="M86" i="7"/>
  <c r="M89" i="7"/>
  <c r="M43" i="7"/>
  <c r="M45" i="7"/>
  <c r="M21" i="7"/>
  <c r="M19" i="7"/>
  <c r="M20" i="7"/>
  <c r="M55" i="7"/>
  <c r="M46" i="7"/>
  <c r="M44" i="7"/>
  <c r="M82" i="7"/>
  <c r="M80" i="7"/>
  <c r="M81" i="7"/>
  <c r="M79" i="7"/>
  <c r="M67" i="7"/>
  <c r="M7" i="7"/>
  <c r="M11" i="7"/>
  <c r="I29" i="7"/>
  <c r="I28" i="7"/>
  <c r="I26" i="7"/>
  <c r="I27" i="7"/>
  <c r="I10" i="7"/>
  <c r="I8" i="7"/>
  <c r="I11" i="7"/>
  <c r="I81" i="7"/>
  <c r="I82" i="7"/>
  <c r="I77" i="7"/>
  <c r="I73" i="7"/>
  <c r="I75" i="7"/>
  <c r="I74" i="7"/>
  <c r="I47" i="7"/>
  <c r="I44" i="7"/>
  <c r="I21" i="7"/>
  <c r="I100" i="7"/>
  <c r="I95" i="7"/>
  <c r="I91" i="7"/>
  <c r="I22" i="7"/>
  <c r="I20" i="7"/>
  <c r="I19" i="7"/>
  <c r="I98" i="7"/>
  <c r="I101" i="7"/>
  <c r="I99" i="7"/>
  <c r="I94" i="7"/>
  <c r="I92" i="7"/>
  <c r="I7" i="7"/>
  <c r="I55" i="7"/>
  <c r="I57" i="7"/>
  <c r="I58" i="7"/>
  <c r="I59" i="7"/>
  <c r="I56" i="7"/>
  <c r="H462" i="7"/>
  <c r="I460" i="7"/>
  <c r="I89" i="7"/>
  <c r="I87" i="7"/>
  <c r="I88" i="7"/>
  <c r="I85" i="7"/>
  <c r="I86" i="7"/>
  <c r="M74" i="7"/>
  <c r="M77" i="7"/>
  <c r="M73" i="7"/>
  <c r="M75" i="7"/>
  <c r="S72" i="7"/>
  <c r="T67" i="7"/>
  <c r="T72" i="7"/>
  <c r="X72" i="7"/>
  <c r="M70" i="7"/>
  <c r="M68" i="7"/>
  <c r="M69" i="7"/>
  <c r="M63" i="7"/>
  <c r="M64" i="7"/>
  <c r="M62" i="7"/>
  <c r="M65" i="7"/>
  <c r="M61" i="7"/>
  <c r="L462" i="7"/>
  <c r="M461" i="7"/>
  <c r="M57" i="7"/>
  <c r="M56" i="7"/>
  <c r="M58" i="7"/>
  <c r="R50" i="7"/>
  <c r="R53" i="7"/>
  <c r="R51" i="7"/>
  <c r="S49" i="7"/>
  <c r="R52" i="7"/>
  <c r="R49" i="7"/>
  <c r="I51" i="7"/>
  <c r="I52" i="7"/>
  <c r="I53" i="7"/>
  <c r="I49" i="7"/>
  <c r="W462" i="7"/>
  <c r="D10" i="10"/>
  <c r="T31" i="7"/>
  <c r="T36" i="7"/>
  <c r="X36" i="7"/>
  <c r="S36" i="7"/>
  <c r="I34" i="7"/>
  <c r="I35" i="7"/>
  <c r="I32" i="7"/>
  <c r="I31" i="7"/>
  <c r="S30" i="7"/>
  <c r="T25" i="7"/>
  <c r="T30" i="7"/>
  <c r="X30" i="7"/>
  <c r="M25" i="7"/>
  <c r="M26" i="7"/>
  <c r="M29" i="7"/>
  <c r="M28" i="7"/>
  <c r="M27" i="7"/>
  <c r="Q462" i="7"/>
  <c r="R461" i="7"/>
  <c r="T19" i="7"/>
  <c r="T24" i="7"/>
  <c r="X24" i="7"/>
  <c r="S24" i="7"/>
  <c r="I14" i="7"/>
  <c r="I16" i="7"/>
  <c r="I15" i="7"/>
  <c r="I17" i="7"/>
  <c r="S102" i="7"/>
  <c r="T79" i="7"/>
  <c r="T84" i="7"/>
  <c r="X84" i="7"/>
  <c r="T61" i="7"/>
  <c r="T66" i="7"/>
  <c r="X66" i="7"/>
  <c r="I461" i="7"/>
  <c r="I458" i="7"/>
  <c r="I457" i="7"/>
  <c r="I459" i="7"/>
  <c r="M457" i="7"/>
  <c r="M460" i="7"/>
  <c r="M458" i="7"/>
  <c r="M459" i="7"/>
  <c r="T49" i="7"/>
  <c r="T54" i="7"/>
  <c r="X54" i="7"/>
  <c r="S54" i="7"/>
  <c r="R457" i="7"/>
  <c r="D7" i="10"/>
  <c r="D8" i="10"/>
  <c r="R459" i="7"/>
  <c r="R458" i="7"/>
  <c r="R460" i="7"/>
  <c r="S457" i="7"/>
  <c r="S462" i="7"/>
  <c r="T457" i="7"/>
  <c r="T462" i="7"/>
  <c r="X462" i="7"/>
  <c r="D11" i="10"/>
  <c r="D9" i="10"/>
</calcChain>
</file>

<file path=xl/sharedStrings.xml><?xml version="1.0" encoding="utf-8"?>
<sst xmlns="http://schemas.openxmlformats.org/spreadsheetml/2006/main" count="5314" uniqueCount="2136">
  <si>
    <t>S.No</t>
  </si>
  <si>
    <t>Import
(MU)</t>
  </si>
  <si>
    <t>Export
(MU)</t>
  </si>
  <si>
    <t xml:space="preserve">i) Year of Establishment </t>
  </si>
  <si>
    <t>(ii)</t>
  </si>
  <si>
    <t>(iii)</t>
  </si>
  <si>
    <t>(i)</t>
  </si>
  <si>
    <t>ii</t>
  </si>
  <si>
    <t>iii</t>
  </si>
  <si>
    <t>iv</t>
  </si>
  <si>
    <t>%</t>
  </si>
  <si>
    <t>v</t>
  </si>
  <si>
    <t>vi</t>
  </si>
  <si>
    <t>vii</t>
  </si>
  <si>
    <t>Authorised Signatory and Seal</t>
  </si>
  <si>
    <t>Signature:-</t>
  </si>
  <si>
    <t xml:space="preserve">Name of Energy Manager: </t>
  </si>
  <si>
    <t>Registration Number:</t>
  </si>
  <si>
    <t>Full Address:-</t>
  </si>
  <si>
    <t>Seal</t>
  </si>
  <si>
    <t>i</t>
  </si>
  <si>
    <t>City/Town/Village</t>
  </si>
  <si>
    <t>District</t>
  </si>
  <si>
    <t>State</t>
  </si>
  <si>
    <t>Pin</t>
  </si>
  <si>
    <t>Telephone</t>
  </si>
  <si>
    <t>Fax</t>
  </si>
  <si>
    <t>Designation</t>
  </si>
  <si>
    <t>Mobile</t>
  </si>
  <si>
    <t>Registered Office</t>
  </si>
  <si>
    <t>Company's Chief Executive Name</t>
  </si>
  <si>
    <t>Address</t>
  </si>
  <si>
    <t>P.O.</t>
  </si>
  <si>
    <t xml:space="preserve">Name  </t>
  </si>
  <si>
    <t>Whether EA or EM</t>
  </si>
  <si>
    <t>EA/EM Registration No.</t>
  </si>
  <si>
    <t>E-mail ID</t>
  </si>
  <si>
    <t>Name of the DISCOM</t>
  </si>
  <si>
    <t>Energy Input Details</t>
  </si>
  <si>
    <t>Parameter</t>
  </si>
  <si>
    <t>Parameters</t>
  </si>
  <si>
    <t>Transmission loss (MU)</t>
  </si>
  <si>
    <t>Total (MU)</t>
  </si>
  <si>
    <t>Consumer profile</t>
  </si>
  <si>
    <t>Consumer category</t>
  </si>
  <si>
    <t>Residential</t>
  </si>
  <si>
    <t>Agricultural</t>
  </si>
  <si>
    <t>Commercial/Industrial-LT</t>
  </si>
  <si>
    <t>Commercial/Industrial-HT</t>
  </si>
  <si>
    <t>Others</t>
  </si>
  <si>
    <t>% of connected load</t>
  </si>
  <si>
    <t>Sub-total</t>
  </si>
  <si>
    <t>% of energy consumption</t>
  </si>
  <si>
    <t>T&amp;D loss
(MU)</t>
  </si>
  <si>
    <t>T&amp;D loss
(%)</t>
  </si>
  <si>
    <t>Energy parameters</t>
  </si>
  <si>
    <t>Losses</t>
  </si>
  <si>
    <t>Total</t>
  </si>
  <si>
    <t>At company level</t>
  </si>
  <si>
    <t>Net input energy at DISCOM periphery (MU)</t>
  </si>
  <si>
    <t>Metered
energy</t>
  </si>
  <si>
    <t>Unmetered/assessment
energy</t>
  </si>
  <si>
    <t>Billed energy (MU)</t>
  </si>
  <si>
    <t>Total energy</t>
  </si>
  <si>
    <t>Energy sold outside the periphery(MU)</t>
  </si>
  <si>
    <t>Input energy 
(MU)</t>
  </si>
  <si>
    <t>Name of Authorised Signatory:</t>
  </si>
  <si>
    <t>No of connection
metered
(Nos)</t>
  </si>
  <si>
    <t>No of connection
Un-metered
(Nos)</t>
  </si>
  <si>
    <t>Connected Load 
Un-metered
(MW)</t>
  </si>
  <si>
    <t>Connected Load 
metered
(MW)</t>
  </si>
  <si>
    <t>Total Connected Load 
(MW)</t>
  </si>
  <si>
    <t>Total Number of connections
(Nos)</t>
  </si>
  <si>
    <t>% of number of connections</t>
  </si>
  <si>
    <t>Feeder 
ID</t>
  </si>
  <si>
    <t>Feeder Name</t>
  </si>
  <si>
    <t>Name of circle</t>
  </si>
  <si>
    <t>Circle code</t>
  </si>
  <si>
    <t>Meter S.No</t>
  </si>
  <si>
    <t>CT/PT ratio</t>
  </si>
  <si>
    <t>Transmission loss (%)</t>
  </si>
  <si>
    <t>A.1</t>
  </si>
  <si>
    <t>A.2</t>
  </si>
  <si>
    <t>A.3</t>
  </si>
  <si>
    <t>A.4</t>
  </si>
  <si>
    <t>A.5</t>
  </si>
  <si>
    <t>Formula protected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</si>
  <si>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</si>
  <si>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</si>
  <si>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</si>
  <si>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</si>
  <si>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</si>
  <si>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</si>
  <si>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</si>
  <si>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</si>
  <si>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</si>
  <si>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</si>
  <si>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</si>
  <si>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</si>
  <si>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</si>
  <si>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</si>
  <si>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</si>
  <si>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</si>
  <si>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</si>
  <si>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</si>
  <si>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</si>
  <si>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</si>
  <si>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</si>
  <si>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</si>
  <si>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</si>
  <si>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</si>
  <si>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</si>
  <si>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</si>
  <si>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</si>
  <si>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</si>
  <si>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</si>
  <si>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</si>
  <si>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</si>
  <si>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</si>
  <si>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</si>
  <si>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</si>
  <si>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</si>
  <si>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</si>
  <si>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</si>
  <si>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</si>
  <si>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</si>
  <si>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</si>
  <si>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</si>
  <si>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</si>
  <si>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</si>
  <si>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</si>
  <si>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</si>
  <si>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</si>
  <si>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</si>
  <si>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</si>
  <si>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</si>
  <si>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</si>
  <si>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</si>
  <si>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</si>
  <si>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</si>
  <si>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</si>
  <si>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</si>
  <si>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</si>
  <si>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</si>
  <si>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</si>
  <si>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</si>
  <si>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</si>
  <si>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</si>
  <si>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</si>
  <si>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</si>
  <si>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</si>
  <si>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</si>
  <si>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</si>
  <si>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</si>
  <si>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</si>
  <si>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</si>
  <si>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</si>
  <si>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</si>
  <si>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</si>
  <si>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</si>
  <si>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</si>
  <si>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</si>
  <si>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</si>
  <si>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</si>
  <si>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</si>
  <si>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</si>
  <si>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</si>
  <si>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</si>
  <si>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</si>
  <si>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</si>
  <si>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</si>
  <si>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</si>
  <si>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</si>
  <si>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</si>
  <si>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</si>
  <si>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</si>
  <si>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</si>
  <si>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</si>
  <si>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</si>
  <si>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</si>
  <si>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</si>
  <si>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</si>
  <si>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</si>
  <si>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</si>
  <si>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</si>
  <si>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</si>
  <si>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</si>
  <si>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</si>
  <si>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</si>
  <si>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</si>
  <si>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</si>
  <si>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</si>
  <si>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</si>
  <si>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</si>
  <si>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</si>
  <si>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</si>
  <si>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</si>
  <si>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</si>
  <si>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</si>
  <si>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</si>
  <si>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</si>
  <si>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</si>
  <si>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</si>
  <si>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</si>
  <si>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</si>
  <si>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</si>
  <si>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</si>
  <si>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</si>
  <si>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</si>
  <si>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</si>
  <si>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</si>
  <si>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</si>
  <si>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</si>
  <si>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</si>
  <si>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</si>
  <si>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</si>
  <si>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</si>
  <si>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</si>
  <si>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</si>
  <si>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</si>
  <si>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</si>
  <si>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</si>
  <si>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</si>
  <si>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</si>
  <si>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</si>
  <si>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</si>
  <si>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</si>
  <si>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</si>
  <si>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</si>
  <si>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</si>
  <si>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</si>
  <si>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</si>
  <si>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</si>
  <si>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</si>
  <si>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</si>
  <si>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</si>
  <si>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</si>
  <si>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</si>
  <si>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</si>
  <si>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</si>
  <si>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</si>
  <si>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</si>
  <si>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</si>
  <si>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</si>
  <si>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</si>
  <si>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</si>
  <si>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</si>
  <si>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</si>
  <si>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</si>
  <si>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</si>
  <si>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</si>
  <si>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</si>
  <si>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</si>
  <si>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</si>
  <si>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</si>
  <si>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</si>
  <si>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</si>
  <si>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</si>
  <si>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</si>
  <si>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</si>
  <si>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</si>
  <si>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</si>
  <si>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</si>
  <si>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</si>
  <si>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</si>
  <si>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</si>
  <si>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</si>
  <si>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</si>
  <si>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</si>
  <si>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</si>
  <si>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</si>
  <si>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</si>
  <si>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</si>
  <si>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</si>
  <si>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</si>
  <si>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</si>
  <si>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</si>
  <si>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</si>
  <si>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</si>
  <si>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</si>
  <si>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</si>
  <si>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</si>
  <si>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</si>
  <si>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</si>
  <si>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</si>
  <si>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</si>
  <si>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</si>
  <si>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</si>
  <si>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</si>
  <si>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</si>
  <si>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</si>
  <si>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</si>
  <si>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</si>
  <si>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</si>
  <si>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</si>
  <si>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</si>
  <si>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</si>
  <si>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</si>
  <si>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</si>
  <si>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</si>
  <si>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</si>
  <si>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</si>
  <si>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</si>
  <si>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</si>
  <si>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</si>
  <si>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</si>
  <si>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</si>
  <si>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</si>
  <si>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</si>
  <si>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</si>
  <si>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</si>
  <si>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</si>
  <si>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</si>
  <si>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</si>
  <si>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</si>
  <si>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</si>
  <si>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</si>
  <si>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</si>
  <si>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</si>
  <si>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</si>
  <si>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</si>
  <si>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</si>
  <si>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</si>
  <si>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</si>
  <si>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</si>
  <si>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</si>
  <si>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</si>
  <si>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</si>
  <si>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</si>
  <si>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</si>
  <si>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</si>
  <si>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</si>
  <si>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</si>
  <si>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B.247</t>
  </si>
  <si>
    <t>B.248</t>
  </si>
  <si>
    <t>B.249</t>
  </si>
  <si>
    <t>B.250</t>
  </si>
  <si>
    <t>B.251</t>
  </si>
  <si>
    <t>B.252</t>
  </si>
  <si>
    <t>B.253</t>
  </si>
  <si>
    <t>B.254</t>
  </si>
  <si>
    <t>B.255</t>
  </si>
  <si>
    <t>B.256</t>
  </si>
  <si>
    <t>B.257</t>
  </si>
  <si>
    <t>B.258</t>
  </si>
  <si>
    <t>B.259</t>
  </si>
  <si>
    <t>B.260</t>
  </si>
  <si>
    <t>B.261</t>
  </si>
  <si>
    <t>B.262</t>
  </si>
  <si>
    <t>B.263</t>
  </si>
  <si>
    <t>B.264</t>
  </si>
  <si>
    <t>B.265</t>
  </si>
  <si>
    <t>B.266</t>
  </si>
  <si>
    <t>B.267</t>
  </si>
  <si>
    <t>B.268</t>
  </si>
  <si>
    <t>B.269</t>
  </si>
  <si>
    <t>B.270</t>
  </si>
  <si>
    <t>B.271</t>
  </si>
  <si>
    <t>B.272</t>
  </si>
  <si>
    <t>B.273</t>
  </si>
  <si>
    <t>B.274</t>
  </si>
  <si>
    <t>B.275</t>
  </si>
  <si>
    <t>B.276</t>
  </si>
  <si>
    <t>B.277</t>
  </si>
  <si>
    <t>B.278</t>
  </si>
  <si>
    <t>B.279</t>
  </si>
  <si>
    <t>B.280</t>
  </si>
  <si>
    <t>B.281</t>
  </si>
  <si>
    <t>B.282</t>
  </si>
  <si>
    <t>B.283</t>
  </si>
  <si>
    <t>B.284</t>
  </si>
  <si>
    <t>B.285</t>
  </si>
  <si>
    <t>B.286</t>
  </si>
  <si>
    <t>B.287</t>
  </si>
  <si>
    <t>B.288</t>
  </si>
  <si>
    <t>B.289</t>
  </si>
  <si>
    <t>B.290</t>
  </si>
  <si>
    <t>B.291</t>
  </si>
  <si>
    <t>B.292</t>
  </si>
  <si>
    <t>B.293</t>
  </si>
  <si>
    <t>B.294</t>
  </si>
  <si>
    <t>B.295</t>
  </si>
  <si>
    <t>B.296</t>
  </si>
  <si>
    <t>B.297</t>
  </si>
  <si>
    <t>B.298</t>
  </si>
  <si>
    <t>B.299</t>
  </si>
  <si>
    <t>B.300</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</si>
  <si>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</si>
  <si>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</si>
  <si>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</si>
  <si>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</si>
  <si>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</si>
  <si>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</si>
  <si>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</si>
  <si>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</si>
  <si>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</si>
  <si>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</si>
  <si>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</si>
  <si>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</si>
  <si>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</si>
  <si>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</si>
  <si>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</si>
  <si>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</si>
  <si>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</si>
  <si>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</si>
  <si>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</si>
  <si>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</si>
  <si>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</si>
  <si>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</si>
  <si>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</si>
  <si>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</si>
  <si>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</si>
  <si>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</si>
  <si>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</si>
  <si>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</si>
  <si>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</si>
  <si>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</si>
  <si>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</si>
  <si>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</si>
  <si>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</si>
  <si>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</si>
  <si>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</si>
  <si>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</si>
  <si>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</si>
  <si>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</si>
  <si>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</si>
  <si>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</si>
  <si>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</si>
  <si>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</si>
  <si>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</si>
  <si>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</si>
  <si>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</si>
  <si>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B.346</t>
  </si>
  <si>
    <t>B.347</t>
  </si>
  <si>
    <t>B.348</t>
  </si>
  <si>
    <t>B.349</t>
  </si>
  <si>
    <t>B.350</t>
  </si>
  <si>
    <t>B.351</t>
  </si>
  <si>
    <t>B.352</t>
  </si>
  <si>
    <t>B.353</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</si>
  <si>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</si>
  <si>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</si>
  <si>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</si>
  <si>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</si>
  <si>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</si>
  <si>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</si>
  <si>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</si>
  <si>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</si>
  <si>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</si>
  <si>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</si>
  <si>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</si>
  <si>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</si>
  <si>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</si>
  <si>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</si>
  <si>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</si>
  <si>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</si>
  <si>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</si>
  <si>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</si>
  <si>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</si>
  <si>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</si>
  <si>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</si>
  <si>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</si>
  <si>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</si>
  <si>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</si>
  <si>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B.378</t>
  </si>
  <si>
    <t>B.379</t>
  </si>
  <si>
    <t>B.380</t>
  </si>
  <si>
    <t>B.381</t>
  </si>
  <si>
    <t>B.382</t>
  </si>
  <si>
    <t>B.383</t>
  </si>
  <si>
    <t>B.384</t>
  </si>
  <si>
    <t>B.385</t>
  </si>
  <si>
    <t>B.386</t>
  </si>
  <si>
    <t>B.387</t>
  </si>
  <si>
    <t>B.388</t>
  </si>
  <si>
    <t>B.389</t>
  </si>
  <si>
    <t>B.390</t>
  </si>
  <si>
    <t>B.391</t>
  </si>
  <si>
    <t>B.392</t>
  </si>
  <si>
    <t>B.393</t>
  </si>
  <si>
    <t>B.394</t>
  </si>
  <si>
    <t>B.395</t>
  </si>
  <si>
    <t>B.396</t>
  </si>
  <si>
    <t>B.397</t>
  </si>
  <si>
    <t>B.398</t>
  </si>
  <si>
    <t>B.399</t>
  </si>
  <si>
    <t>B.400</t>
  </si>
  <si>
    <t>B.401</t>
  </si>
  <si>
    <t>B.402</t>
  </si>
  <si>
    <t>B.403</t>
  </si>
  <si>
    <t>B.404</t>
  </si>
  <si>
    <t>B.405</t>
  </si>
  <si>
    <t>B.406</t>
  </si>
  <si>
    <t>B.407</t>
  </si>
  <si>
    <t>B.408</t>
  </si>
  <si>
    <t>B.409</t>
  </si>
  <si>
    <t>B.410</t>
  </si>
  <si>
    <t>B.411</t>
  </si>
  <si>
    <t>B.412</t>
  </si>
  <si>
    <t>B.413</t>
  </si>
  <si>
    <t>B.414</t>
  </si>
  <si>
    <t>B.415</t>
  </si>
  <si>
    <t>B.416</t>
  </si>
  <si>
    <t>B.417</t>
  </si>
  <si>
    <t>B.418</t>
  </si>
  <si>
    <t>B.419</t>
  </si>
  <si>
    <t>B.420</t>
  </si>
  <si>
    <t>B.421</t>
  </si>
  <si>
    <t>B.422</t>
  </si>
  <si>
    <t>B.423</t>
  </si>
  <si>
    <t>B.424</t>
  </si>
  <si>
    <t>B.425</t>
  </si>
  <si>
    <t>B.426</t>
  </si>
  <si>
    <t>B.427</t>
  </si>
  <si>
    <t>B.428</t>
  </si>
  <si>
    <t>B.429</t>
  </si>
  <si>
    <t>B.430</t>
  </si>
  <si>
    <t>B.431</t>
  </si>
  <si>
    <t>B.432</t>
  </si>
  <si>
    <t>B.433</t>
  </si>
  <si>
    <t>B.434</t>
  </si>
  <si>
    <t>B.435</t>
  </si>
  <si>
    <t>B.436</t>
  </si>
  <si>
    <t>B.437</t>
  </si>
  <si>
    <t>B.438</t>
  </si>
  <si>
    <t>B.439</t>
  </si>
  <si>
    <t>B.440</t>
  </si>
  <si>
    <t>B.441</t>
  </si>
  <si>
    <t>B.442</t>
  </si>
  <si>
    <t>B.443</t>
  </si>
  <si>
    <t>B.444</t>
  </si>
  <si>
    <t>B.445</t>
  </si>
  <si>
    <t>B.446</t>
  </si>
  <si>
    <t>B.447</t>
  </si>
  <si>
    <t>B.448</t>
  </si>
  <si>
    <t>B.449</t>
  </si>
  <si>
    <t>B.450</t>
  </si>
  <si>
    <t>B.451</t>
  </si>
  <si>
    <t>B.452</t>
  </si>
  <si>
    <t>B.453</t>
  </si>
  <si>
    <t>B.454</t>
  </si>
  <si>
    <t>B.455</t>
  </si>
  <si>
    <t>B.456</t>
  </si>
  <si>
    <t>B.457</t>
  </si>
  <si>
    <t>B.458</t>
  </si>
  <si>
    <t>B.459</t>
  </si>
  <si>
    <t>B.460</t>
  </si>
  <si>
    <t>B.461</t>
  </si>
  <si>
    <t>B.462</t>
  </si>
  <si>
    <t>B.463</t>
  </si>
  <si>
    <t>B.464</t>
  </si>
  <si>
    <t>B.465</t>
  </si>
  <si>
    <t>B.466</t>
  </si>
  <si>
    <t>B.467</t>
  </si>
  <si>
    <t>B.468</t>
  </si>
  <si>
    <t>B.469</t>
  </si>
  <si>
    <t>B.470</t>
  </si>
  <si>
    <t>B.471</t>
  </si>
  <si>
    <t>B.472</t>
  </si>
  <si>
    <t>B.473</t>
  </si>
  <si>
    <t>B.474</t>
  </si>
  <si>
    <t>B.475</t>
  </si>
  <si>
    <t>B.476</t>
  </si>
  <si>
    <t>B.477</t>
  </si>
  <si>
    <t>B.478</t>
  </si>
  <si>
    <t>B.479</t>
  </si>
  <si>
    <t>B.480</t>
  </si>
  <si>
    <t>B.481</t>
  </si>
  <si>
    <t>B.482</t>
  </si>
  <si>
    <t>B.483</t>
  </si>
  <si>
    <t>B.484</t>
  </si>
  <si>
    <t>B.485</t>
  </si>
  <si>
    <t>B.486</t>
  </si>
  <si>
    <t>B.487</t>
  </si>
  <si>
    <t>B.488</t>
  </si>
  <si>
    <t>B.489</t>
  </si>
  <si>
    <t>B.490</t>
  </si>
  <si>
    <t>B.491</t>
  </si>
  <si>
    <t>B.492</t>
  </si>
  <si>
    <t>B.493</t>
  </si>
  <si>
    <t>B.494</t>
  </si>
  <si>
    <t>B.495</t>
  </si>
  <si>
    <t>B.496</t>
  </si>
  <si>
    <t>B.497</t>
  </si>
  <si>
    <t>B.498</t>
  </si>
  <si>
    <t>B.499</t>
  </si>
  <si>
    <t>B.500</t>
  </si>
  <si>
    <t>B.501</t>
  </si>
  <si>
    <t>B.502</t>
  </si>
  <si>
    <t>B.503</t>
  </si>
  <si>
    <t>B.504</t>
  </si>
  <si>
    <t>B.505</t>
  </si>
  <si>
    <t>B.506</t>
  </si>
  <si>
    <t>B.507</t>
  </si>
  <si>
    <t>B.508</t>
  </si>
  <si>
    <t>B.509</t>
  </si>
  <si>
    <t>B.510</t>
  </si>
  <si>
    <t>B.511</t>
  </si>
  <si>
    <t>B.512</t>
  </si>
  <si>
    <t>B.513</t>
  </si>
  <si>
    <t>B.514</t>
  </si>
  <si>
    <t>B.515</t>
  </si>
  <si>
    <t>B.516</t>
  </si>
  <si>
    <t>B.517</t>
  </si>
  <si>
    <t>B.518</t>
  </si>
  <si>
    <t>B.519</t>
  </si>
  <si>
    <t>B.520</t>
  </si>
  <si>
    <t>B.521</t>
  </si>
  <si>
    <t>B.522</t>
  </si>
  <si>
    <t>B.523</t>
  </si>
  <si>
    <t>B.524</t>
  </si>
  <si>
    <t>B.525</t>
  </si>
  <si>
    <t>B.526</t>
  </si>
  <si>
    <t>B.527</t>
  </si>
  <si>
    <t>B.528</t>
  </si>
  <si>
    <t>B.529</t>
  </si>
  <si>
    <t>B.530</t>
  </si>
  <si>
    <t>B.531</t>
  </si>
  <si>
    <t>B.532</t>
  </si>
  <si>
    <t>B.533</t>
  </si>
  <si>
    <t>B.534</t>
  </si>
  <si>
    <t>B.535</t>
  </si>
  <si>
    <t>B.536</t>
  </si>
  <si>
    <t>B.537</t>
  </si>
  <si>
    <t>B.538</t>
  </si>
  <si>
    <t>B.539</t>
  </si>
  <si>
    <t>B.540</t>
  </si>
  <si>
    <t>B.541</t>
  </si>
  <si>
    <t>B.542</t>
  </si>
  <si>
    <t>B.543</t>
  </si>
  <si>
    <t>B.544</t>
  </si>
  <si>
    <t>B.545</t>
  </si>
  <si>
    <t>B.546</t>
  </si>
  <si>
    <t>B.547</t>
  </si>
  <si>
    <t>B.548</t>
  </si>
  <si>
    <t>B.549</t>
  </si>
  <si>
    <t>B.550</t>
  </si>
  <si>
    <t>B.551</t>
  </si>
  <si>
    <t>B.552</t>
  </si>
  <si>
    <t>B.553</t>
  </si>
  <si>
    <t>B.554</t>
  </si>
  <si>
    <t>B.555</t>
  </si>
  <si>
    <t>B.556</t>
  </si>
  <si>
    <t>B.557</t>
  </si>
  <si>
    <t>B.558</t>
  </si>
  <si>
    <t>B.559</t>
  </si>
  <si>
    <t>B.560</t>
  </si>
  <si>
    <t>B.561</t>
  </si>
  <si>
    <t>B.562</t>
  </si>
  <si>
    <t>B.563</t>
  </si>
  <si>
    <t>B.564</t>
  </si>
  <si>
    <t>B.565</t>
  </si>
  <si>
    <t>B.566</t>
  </si>
  <si>
    <t>B.567</t>
  </si>
  <si>
    <t>B.568</t>
  </si>
  <si>
    <t>B.569</t>
  </si>
  <si>
    <t>B.570</t>
  </si>
  <si>
    <t>B.571</t>
  </si>
  <si>
    <t>B.572</t>
  </si>
  <si>
    <t>B.573</t>
  </si>
  <si>
    <t>B.574</t>
  </si>
  <si>
    <t>B.575</t>
  </si>
  <si>
    <t>B.576</t>
  </si>
  <si>
    <t>B.577</t>
  </si>
  <si>
    <t>B.578</t>
  </si>
  <si>
    <t>B.579</t>
  </si>
  <si>
    <t>B.580</t>
  </si>
  <si>
    <t>B.581</t>
  </si>
  <si>
    <t>B.582</t>
  </si>
  <si>
    <t>B.583</t>
  </si>
  <si>
    <t>B.584</t>
  </si>
  <si>
    <t>B.585</t>
  </si>
  <si>
    <t>B.586</t>
  </si>
  <si>
    <t>B.587</t>
  </si>
  <si>
    <t>B.588</t>
  </si>
  <si>
    <t>B.589</t>
  </si>
  <si>
    <t>B.590</t>
  </si>
  <si>
    <t>B.591</t>
  </si>
  <si>
    <t>B.592</t>
  </si>
  <si>
    <t>B.593</t>
  </si>
  <si>
    <t>B.594</t>
  </si>
  <si>
    <t>B.595</t>
  </si>
  <si>
    <t>B.596</t>
  </si>
  <si>
    <t>B.597</t>
  </si>
  <si>
    <t>B.598</t>
  </si>
  <si>
    <t>B.599</t>
  </si>
  <si>
    <t>B.600</t>
  </si>
  <si>
    <t>B.601</t>
  </si>
  <si>
    <t>B.602</t>
  </si>
  <si>
    <t>B.603</t>
  </si>
  <si>
    <t>B.604</t>
  </si>
  <si>
    <t>B.605</t>
  </si>
  <si>
    <t>B.606</t>
  </si>
  <si>
    <t>B.607</t>
  </si>
  <si>
    <t>B.608</t>
  </si>
  <si>
    <t>B.609</t>
  </si>
  <si>
    <t>B.610</t>
  </si>
  <si>
    <t>B.611</t>
  </si>
  <si>
    <t>B.612</t>
  </si>
  <si>
    <t>B.613</t>
  </si>
  <si>
    <t>B.614</t>
  </si>
  <si>
    <t>B.615</t>
  </si>
  <si>
    <t>B.616</t>
  </si>
  <si>
    <t>B.617</t>
  </si>
  <si>
    <t>B.618</t>
  </si>
  <si>
    <t>B.619</t>
  </si>
  <si>
    <t>B.620</t>
  </si>
  <si>
    <t>B.621</t>
  </si>
  <si>
    <t>B.622</t>
  </si>
  <si>
    <t>B.623</t>
  </si>
  <si>
    <t>B.624</t>
  </si>
  <si>
    <t>B.625</t>
  </si>
  <si>
    <t>B.626</t>
  </si>
  <si>
    <t>B.627</t>
  </si>
  <si>
    <t>B.628</t>
  </si>
  <si>
    <t>B.629</t>
  </si>
  <si>
    <t>B.630</t>
  </si>
  <si>
    <t>B.631</t>
  </si>
  <si>
    <t>B.632</t>
  </si>
  <si>
    <t>B.633</t>
  </si>
  <si>
    <t>B.634</t>
  </si>
  <si>
    <t>B.635</t>
  </si>
  <si>
    <t>B.636</t>
  </si>
  <si>
    <t>B.637</t>
  </si>
  <si>
    <t>B.638</t>
  </si>
  <si>
    <t>B.639</t>
  </si>
  <si>
    <t>B.640</t>
  </si>
  <si>
    <t>B.641</t>
  </si>
  <si>
    <t>B.642</t>
  </si>
  <si>
    <t>B.643</t>
  </si>
  <si>
    <t>B.644</t>
  </si>
  <si>
    <t>B.645</t>
  </si>
  <si>
    <t>B.646</t>
  </si>
  <si>
    <t>B.647</t>
  </si>
  <si>
    <t>B.648</t>
  </si>
  <si>
    <t>B.649</t>
  </si>
  <si>
    <t>B.650</t>
  </si>
  <si>
    <t>B.651</t>
  </si>
  <si>
    <t>B.652</t>
  </si>
  <si>
    <t>B.653</t>
  </si>
  <si>
    <t>B.654</t>
  </si>
  <si>
    <t>B.655</t>
  </si>
  <si>
    <t>B.656</t>
  </si>
  <si>
    <t>B.657</t>
  </si>
  <si>
    <t>B.658</t>
  </si>
  <si>
    <t>B.659</t>
  </si>
  <si>
    <t>B.660</t>
  </si>
  <si>
    <t>B.661</t>
  </si>
  <si>
    <t>B.662</t>
  </si>
  <si>
    <t>B.663</t>
  </si>
  <si>
    <t>B.664</t>
  </si>
  <si>
    <t>B.665</t>
  </si>
  <si>
    <t>B.666</t>
  </si>
  <si>
    <t>B.667</t>
  </si>
  <si>
    <t>B.668</t>
  </si>
  <si>
    <t>B.669</t>
  </si>
  <si>
    <t>B.670</t>
  </si>
  <si>
    <t>B.671</t>
  </si>
  <si>
    <t>B.672</t>
  </si>
  <si>
    <t>B.673</t>
  </si>
  <si>
    <t>B.674</t>
  </si>
  <si>
    <t>B.675</t>
  </si>
  <si>
    <t>B.676</t>
  </si>
  <si>
    <t>B.677</t>
  </si>
  <si>
    <t>B.678</t>
  </si>
  <si>
    <t>B.679</t>
  </si>
  <si>
    <t>B.680</t>
  </si>
  <si>
    <t>B.681</t>
  </si>
  <si>
    <t>B.682</t>
  </si>
  <si>
    <t>B.683</t>
  </si>
  <si>
    <t>B.684</t>
  </si>
  <si>
    <t>B.685</t>
  </si>
  <si>
    <t>B.686</t>
  </si>
  <si>
    <t>B.687</t>
  </si>
  <si>
    <t>B.688</t>
  </si>
  <si>
    <t>B.689</t>
  </si>
  <si>
    <t>B.690</t>
  </si>
  <si>
    <t>B.691</t>
  </si>
  <si>
    <t>B.692</t>
  </si>
  <si>
    <t>B.693</t>
  </si>
  <si>
    <t>B.694</t>
  </si>
  <si>
    <t>B.695</t>
  </si>
  <si>
    <t>B.696</t>
  </si>
  <si>
    <t>B.697</t>
  </si>
  <si>
    <t>B.698</t>
  </si>
  <si>
    <t>B.699</t>
  </si>
  <si>
    <t>B.700</t>
  </si>
  <si>
    <t>B.701</t>
  </si>
  <si>
    <t>B.702</t>
  </si>
  <si>
    <t>B.703</t>
  </si>
  <si>
    <t>B.704</t>
  </si>
  <si>
    <t>B.705</t>
  </si>
  <si>
    <t>B.706</t>
  </si>
  <si>
    <t>B.707</t>
  </si>
  <si>
    <t>B.708</t>
  </si>
  <si>
    <t>B.709</t>
  </si>
  <si>
    <t>B.710</t>
  </si>
  <si>
    <t>B.711</t>
  </si>
  <si>
    <t>B.712</t>
  </si>
  <si>
    <t>B.713</t>
  </si>
  <si>
    <t>B.714</t>
  </si>
  <si>
    <t>B.715</t>
  </si>
  <si>
    <t>B.716</t>
  </si>
  <si>
    <t>B.717</t>
  </si>
  <si>
    <t>B.718</t>
  </si>
  <si>
    <t>B.719</t>
  </si>
  <si>
    <t>B.720</t>
  </si>
  <si>
    <t>B.721</t>
  </si>
  <si>
    <t>B.722</t>
  </si>
  <si>
    <t>B.723</t>
  </si>
  <si>
    <t>B.724</t>
  </si>
  <si>
    <t>B.725</t>
  </si>
  <si>
    <t>B.726</t>
  </si>
  <si>
    <t>B.727</t>
  </si>
  <si>
    <t>B.728</t>
  </si>
  <si>
    <t>B.729</t>
  </si>
  <si>
    <t>B.730</t>
  </si>
  <si>
    <t>B.731</t>
  </si>
  <si>
    <t>B.732</t>
  </si>
  <si>
    <t>B.733</t>
  </si>
  <si>
    <t>B.734</t>
  </si>
  <si>
    <t>B.735</t>
  </si>
  <si>
    <t>B.736</t>
  </si>
  <si>
    <t>B.737</t>
  </si>
  <si>
    <t>B.738</t>
  </si>
  <si>
    <t>B.739</t>
  </si>
  <si>
    <t>B.740</t>
  </si>
  <si>
    <t>B.741</t>
  </si>
  <si>
    <t>B.742</t>
  </si>
  <si>
    <t>B.743</t>
  </si>
  <si>
    <t>B.744</t>
  </si>
  <si>
    <t>B.745</t>
  </si>
  <si>
    <t>B.746</t>
  </si>
  <si>
    <t>B.747</t>
  </si>
  <si>
    <t>B.748</t>
  </si>
  <si>
    <t>B.749</t>
  </si>
  <si>
    <t>B.750</t>
  </si>
  <si>
    <t>B.751</t>
  </si>
  <si>
    <t>B.752</t>
  </si>
  <si>
    <t>B.753</t>
  </si>
  <si>
    <t>B.754</t>
  </si>
  <si>
    <t>B.755</t>
  </si>
  <si>
    <t>B.756</t>
  </si>
  <si>
    <t>B.757</t>
  </si>
  <si>
    <t>B.758</t>
  </si>
  <si>
    <t>B.759</t>
  </si>
  <si>
    <t>B.760</t>
  </si>
  <si>
    <t>B.761</t>
  </si>
  <si>
    <t>B.762</t>
  </si>
  <si>
    <t>B.763</t>
  </si>
  <si>
    <t>B.764</t>
  </si>
  <si>
    <t>B.765</t>
  </si>
  <si>
    <t>B.766</t>
  </si>
  <si>
    <t>B.767</t>
  </si>
  <si>
    <t>B.768</t>
  </si>
  <si>
    <t>B.769</t>
  </si>
  <si>
    <t>B.770</t>
  </si>
  <si>
    <t>B.771</t>
  </si>
  <si>
    <t>B.772</t>
  </si>
  <si>
    <t>B.773</t>
  </si>
  <si>
    <t>B.774</t>
  </si>
  <si>
    <t>B.775</t>
  </si>
  <si>
    <t>B.776</t>
  </si>
  <si>
    <t>B.777</t>
  </si>
  <si>
    <t>B.778</t>
  </si>
  <si>
    <t>B.779</t>
  </si>
  <si>
    <t>B.780</t>
  </si>
  <si>
    <t>B.781</t>
  </si>
  <si>
    <t>B.782</t>
  </si>
  <si>
    <t>B.783</t>
  </si>
  <si>
    <t>B.784</t>
  </si>
  <si>
    <t>B.785</t>
  </si>
  <si>
    <t>B.786</t>
  </si>
  <si>
    <t>B.787</t>
  </si>
  <si>
    <t>B.788</t>
  </si>
  <si>
    <t>B.789</t>
  </si>
  <si>
    <t>B.790</t>
  </si>
  <si>
    <t>B.791</t>
  </si>
  <si>
    <t>B.792</t>
  </si>
  <si>
    <t>B.793</t>
  </si>
  <si>
    <t>B.794</t>
  </si>
  <si>
    <t>B.795</t>
  </si>
  <si>
    <t>B.796</t>
  </si>
  <si>
    <t>B.797</t>
  </si>
  <si>
    <t>B.798</t>
  </si>
  <si>
    <t>B.799</t>
  </si>
  <si>
    <t>B.800</t>
  </si>
  <si>
    <t>B.801</t>
  </si>
  <si>
    <t>B.802</t>
  </si>
  <si>
    <t>B.803</t>
  </si>
  <si>
    <t>B.804</t>
  </si>
  <si>
    <t>B.805</t>
  </si>
  <si>
    <t>B.806</t>
  </si>
  <si>
    <t>B.807</t>
  </si>
  <si>
    <t>B.808</t>
  </si>
  <si>
    <t>B.809</t>
  </si>
  <si>
    <t>B.810</t>
  </si>
  <si>
    <t>B.811</t>
  </si>
  <si>
    <t>B.812</t>
  </si>
  <si>
    <t>B.813</t>
  </si>
  <si>
    <t>B.814</t>
  </si>
  <si>
    <t>B.815</t>
  </si>
  <si>
    <t>B.816</t>
  </si>
  <si>
    <t>B.817</t>
  </si>
  <si>
    <t>B.818</t>
  </si>
  <si>
    <t>B.819</t>
  </si>
  <si>
    <t>B.820</t>
  </si>
  <si>
    <t>B.821</t>
  </si>
  <si>
    <t>B.822</t>
  </si>
  <si>
    <t>B.823</t>
  </si>
  <si>
    <t>B.824</t>
  </si>
  <si>
    <t>B.825</t>
  </si>
  <si>
    <t>B.826</t>
  </si>
  <si>
    <t>B.827</t>
  </si>
  <si>
    <t>B.828</t>
  </si>
  <si>
    <t>B.829</t>
  </si>
  <si>
    <t>B.830</t>
  </si>
  <si>
    <t>B.831</t>
  </si>
  <si>
    <t>B.832</t>
  </si>
  <si>
    <t>B.833</t>
  </si>
  <si>
    <t>B.834</t>
  </si>
  <si>
    <t>B.835</t>
  </si>
  <si>
    <t>B.836</t>
  </si>
  <si>
    <t>B.837</t>
  </si>
  <si>
    <t>B.838</t>
  </si>
  <si>
    <t>B.839</t>
  </si>
  <si>
    <t>B.840</t>
  </si>
  <si>
    <t>B.841</t>
  </si>
  <si>
    <t>B.842</t>
  </si>
  <si>
    <t>B.843</t>
  </si>
  <si>
    <t>B.844</t>
  </si>
  <si>
    <t>B.845</t>
  </si>
  <si>
    <t>B.846</t>
  </si>
  <si>
    <t>B.847</t>
  </si>
  <si>
    <t>B.848</t>
  </si>
  <si>
    <t>B.849</t>
  </si>
  <si>
    <t>B.850</t>
  </si>
  <si>
    <t>B.851</t>
  </si>
  <si>
    <t>B.852</t>
  </si>
  <si>
    <t>B.853</t>
  </si>
  <si>
    <t>B.854</t>
  </si>
  <si>
    <t>B.855</t>
  </si>
  <si>
    <t>B.856</t>
  </si>
  <si>
    <t>B.857</t>
  </si>
  <si>
    <t>B.858</t>
  </si>
  <si>
    <t>B.859</t>
  </si>
  <si>
    <t>B.860</t>
  </si>
  <si>
    <t>B.861</t>
  </si>
  <si>
    <t>B.862</t>
  </si>
  <si>
    <t>B.863</t>
  </si>
  <si>
    <t>B.864</t>
  </si>
  <si>
    <t>B.865</t>
  </si>
  <si>
    <t>B.866</t>
  </si>
  <si>
    <t>B.867</t>
  </si>
  <si>
    <t>B.868</t>
  </si>
  <si>
    <t>B.869</t>
  </si>
  <si>
    <t>B.870</t>
  </si>
  <si>
    <t>B.871</t>
  </si>
  <si>
    <t>B.872</t>
  </si>
  <si>
    <t>B.873</t>
  </si>
  <si>
    <t>B.874</t>
  </si>
  <si>
    <t>B.875</t>
  </si>
  <si>
    <t>B.876</t>
  </si>
  <si>
    <t>B.877</t>
  </si>
  <si>
    <t>B.878</t>
  </si>
  <si>
    <t>B.879</t>
  </si>
  <si>
    <t>B.880</t>
  </si>
  <si>
    <t>B.881</t>
  </si>
  <si>
    <t>B.882</t>
  </si>
  <si>
    <t>B.883</t>
  </si>
  <si>
    <t>B.884</t>
  </si>
  <si>
    <t>B.885</t>
  </si>
  <si>
    <t>B.886</t>
  </si>
  <si>
    <t>B.887</t>
  </si>
  <si>
    <t>B.888</t>
  </si>
  <si>
    <t>B.889</t>
  </si>
  <si>
    <t>B.890</t>
  </si>
  <si>
    <t>B.891</t>
  </si>
  <si>
    <t>B.892</t>
  </si>
  <si>
    <t>B.893</t>
  </si>
  <si>
    <t>B.894</t>
  </si>
  <si>
    <t>B.895</t>
  </si>
  <si>
    <t>B.896</t>
  </si>
  <si>
    <t>B.897</t>
  </si>
  <si>
    <t>B.898</t>
  </si>
  <si>
    <t>B.899</t>
  </si>
  <si>
    <t>B.900</t>
  </si>
  <si>
    <t>B.901</t>
  </si>
  <si>
    <t>B.902</t>
  </si>
  <si>
    <t>B.903</t>
  </si>
  <si>
    <t>B.904</t>
  </si>
  <si>
    <t>B.905</t>
  </si>
  <si>
    <t>B.906</t>
  </si>
  <si>
    <t>B.907</t>
  </si>
  <si>
    <t>B.908</t>
  </si>
  <si>
    <t>B.909</t>
  </si>
  <si>
    <t>B.910</t>
  </si>
  <si>
    <t>B.911</t>
  </si>
  <si>
    <t>B.912</t>
  </si>
  <si>
    <t>B.913</t>
  </si>
  <si>
    <t>B.914</t>
  </si>
  <si>
    <t>B.915</t>
  </si>
  <si>
    <t>B.916</t>
  </si>
  <si>
    <t>B.917</t>
  </si>
  <si>
    <t>B.918</t>
  </si>
  <si>
    <t>B.919</t>
  </si>
  <si>
    <t>B.920</t>
  </si>
  <si>
    <t>B.921</t>
  </si>
  <si>
    <t>B.922</t>
  </si>
  <si>
    <t>B.923</t>
  </si>
  <si>
    <t>B.924</t>
  </si>
  <si>
    <t>B.925</t>
  </si>
  <si>
    <t>B.926</t>
  </si>
  <si>
    <t>B.927</t>
  </si>
  <si>
    <t>B.928</t>
  </si>
  <si>
    <t>B.929</t>
  </si>
  <si>
    <t>B.930</t>
  </si>
  <si>
    <t>B.931</t>
  </si>
  <si>
    <t>B.932</t>
  </si>
  <si>
    <t>B.933</t>
  </si>
  <si>
    <t>B.934</t>
  </si>
  <si>
    <t>B.935</t>
  </si>
  <si>
    <t>B.936</t>
  </si>
  <si>
    <t>B.937</t>
  </si>
  <si>
    <t>B.938</t>
  </si>
  <si>
    <t>B.939</t>
  </si>
  <si>
    <t>B.940</t>
  </si>
  <si>
    <t>B.941</t>
  </si>
  <si>
    <t>B.942</t>
  </si>
  <si>
    <t>B.943</t>
  </si>
  <si>
    <t>B.944</t>
  </si>
  <si>
    <t>B.945</t>
  </si>
  <si>
    <t>B.946</t>
  </si>
  <si>
    <t>B.947</t>
  </si>
  <si>
    <t>B.948</t>
  </si>
  <si>
    <t>B.949</t>
  </si>
  <si>
    <t>B.950</t>
  </si>
  <si>
    <t>B.951</t>
  </si>
  <si>
    <t>B.952</t>
  </si>
  <si>
    <t>B.953</t>
  </si>
  <si>
    <t>B.954</t>
  </si>
  <si>
    <t>B.955</t>
  </si>
  <si>
    <t>B.956</t>
  </si>
  <si>
    <t>B.957</t>
  </si>
  <si>
    <t>B.958</t>
  </si>
  <si>
    <t>B.959</t>
  </si>
  <si>
    <t>B.960</t>
  </si>
  <si>
    <t>B.961</t>
  </si>
  <si>
    <t>B.962</t>
  </si>
  <si>
    <t>B.963</t>
  </si>
  <si>
    <t>B.964</t>
  </si>
  <si>
    <t>B.965</t>
  </si>
  <si>
    <t>B.966</t>
  </si>
  <si>
    <t>B.967</t>
  </si>
  <si>
    <t>B.968</t>
  </si>
  <si>
    <t>B.969</t>
  </si>
  <si>
    <t>B.970</t>
  </si>
  <si>
    <t>B.971</t>
  </si>
  <si>
    <t>B.972</t>
  </si>
  <si>
    <t>B.973</t>
  </si>
  <si>
    <t>B.974</t>
  </si>
  <si>
    <t>B.975</t>
  </si>
  <si>
    <t>B.976</t>
  </si>
  <si>
    <t>B.977</t>
  </si>
  <si>
    <t>B.978</t>
  </si>
  <si>
    <t>B.979</t>
  </si>
  <si>
    <t>B.980</t>
  </si>
  <si>
    <t>B.981</t>
  </si>
  <si>
    <t>B.982</t>
  </si>
  <si>
    <t>B.983</t>
  </si>
  <si>
    <t>B.984</t>
  </si>
  <si>
    <t>B.985</t>
  </si>
  <si>
    <t>B.986</t>
  </si>
  <si>
    <t>B.987</t>
  </si>
  <si>
    <t>B.988</t>
  </si>
  <si>
    <t>B.989</t>
  </si>
  <si>
    <t>B.990</t>
  </si>
  <si>
    <t>B.991</t>
  </si>
  <si>
    <t>B.992</t>
  </si>
  <si>
    <t>B.993</t>
  </si>
  <si>
    <t>B.994</t>
  </si>
  <si>
    <t>B.995</t>
  </si>
  <si>
    <t>B.996</t>
  </si>
  <si>
    <t>B.997</t>
  </si>
  <si>
    <t>B.998</t>
  </si>
  <si>
    <t>B.999</t>
  </si>
  <si>
    <t>B.1000</t>
  </si>
  <si>
    <t>B.1001</t>
  </si>
  <si>
    <t>B.1002</t>
  </si>
  <si>
    <t>Please enter numeric value or 0</t>
  </si>
  <si>
    <t>Please enter voltage level or leave blank</t>
  </si>
  <si>
    <t>Please enter feeder id and name or leave blank</t>
  </si>
  <si>
    <t>Enter meter no or leave blank</t>
  </si>
  <si>
    <t>Enter CT/PT ratio or leave blank</t>
  </si>
  <si>
    <t>Is 100% metering available at 66/33 kV (Select yes or no from list)</t>
  </si>
  <si>
    <t>Is 100% metering available at 11 kV (Select yes or no from list)</t>
  </si>
  <si>
    <t>HT/LT ratio</t>
  </si>
  <si>
    <t>A.6</t>
  </si>
  <si>
    <t>A.7</t>
  </si>
  <si>
    <t>A.8</t>
  </si>
  <si>
    <t>A.9</t>
  </si>
  <si>
    <t>A.10</t>
  </si>
  <si>
    <t>Please select yes or no from list</t>
  </si>
  <si>
    <t>Color code</t>
  </si>
  <si>
    <t>Remarks (Source of data)</t>
  </si>
  <si>
    <t>% of metering available at DT</t>
  </si>
  <si>
    <t>% of metering available at consumer end</t>
  </si>
  <si>
    <t>Line length (km) at LT level</t>
  </si>
  <si>
    <t>A.11</t>
  </si>
  <si>
    <t>A.12</t>
  </si>
  <si>
    <t>A.13</t>
  </si>
  <si>
    <t>A.14</t>
  </si>
  <si>
    <t>A.15</t>
  </si>
  <si>
    <t>A.16</t>
  </si>
  <si>
    <t>A.17</t>
  </si>
  <si>
    <t>No of LT feeders level</t>
  </si>
  <si>
    <t>A.18</t>
  </si>
  <si>
    <t>No of feeders at 66kV voltage level</t>
  </si>
  <si>
    <t>No of feeders at 33kV voltage level</t>
  </si>
  <si>
    <t>No of feeders at 11kV voltage level</t>
  </si>
  <si>
    <t>A. Summary of energy input &amp; Infrastructure</t>
  </si>
  <si>
    <t>Remarks 
(Source of data)</t>
  </si>
  <si>
    <t>Please enter name of circle</t>
  </si>
  <si>
    <t>Please enter circle code</t>
  </si>
  <si>
    <t>Line length (ckt. km) at 66kV voltage level</t>
  </si>
  <si>
    <t>Line length (ckt. km) at 33kV voltage level</t>
  </si>
  <si>
    <t>Line length (ckt. km) at 11kV voltage level</t>
  </si>
  <si>
    <t>Input Energy purchased (MU)</t>
  </si>
  <si>
    <t>A.19</t>
  </si>
  <si>
    <t>A.20</t>
  </si>
  <si>
    <t>Open access sale (MU)</t>
  </si>
  <si>
    <t>EHT sale</t>
  </si>
  <si>
    <t>Form-Input energy(Details of Input energy &amp; Infrastructure)</t>
  </si>
  <si>
    <t>(a)</t>
  </si>
  <si>
    <t>(b)</t>
  </si>
  <si>
    <t>Million kwh</t>
  </si>
  <si>
    <t>Net input energy (at DISCOM Periphery after adjusting the transmission losses and energy traded)</t>
  </si>
  <si>
    <t>Total Energy billed (is the Net energy billed, adjusted for energy traded))</t>
  </si>
  <si>
    <t>Transmission and Distribution (T&amp;D) loss Details</t>
  </si>
  <si>
    <t>Name of Authorised Signatory</t>
  </si>
  <si>
    <t>Circle</t>
  </si>
  <si>
    <t>Name of Generation Station</t>
  </si>
  <si>
    <t>Type of Grid</t>
  </si>
  <si>
    <t>Type of Consumers</t>
  </si>
  <si>
    <t>(Details of Consumers)</t>
  </si>
  <si>
    <t>Type of Contract</t>
  </si>
  <si>
    <t>Commercial Parameter</t>
  </si>
  <si>
    <t>AT &amp; C loss
(%)</t>
  </si>
  <si>
    <t>Billed Amount in Rs. Crore</t>
  </si>
  <si>
    <t>Collected Amount in Rs. Crore</t>
  </si>
  <si>
    <t>Collection Efficiency</t>
  </si>
  <si>
    <t>Name of Division</t>
  </si>
  <si>
    <t>Zone</t>
  </si>
  <si>
    <t>Tytpe of Station (Generation Based-Solid/Liquid/Gas/Renewable/Others)</t>
  </si>
  <si>
    <t>General Information</t>
  </si>
  <si>
    <t>Energy Manager Details*</t>
  </si>
  <si>
    <t xml:space="preserve">Name of Energy Manager*: </t>
  </si>
  <si>
    <t>Name of the DISCOM:</t>
  </si>
  <si>
    <t>Technical Details</t>
  </si>
  <si>
    <t>Input Energy Purchase 
(From Generation Source)</t>
  </si>
  <si>
    <t>Division Wise Losses</t>
  </si>
  <si>
    <t>Period from…to…</t>
  </si>
  <si>
    <t>No of Consumers</t>
  </si>
  <si>
    <t>Net input energy (received at DISCOM periphery or at distribution point)-(MU)</t>
  </si>
  <si>
    <t>I/We undertake that the information supplied in this Document and Pro-forma is accurate to the best of my knowledge and if any of the information supplied is found to be incorrect and such information result into loss to the Central Government or State Government or any of the authority under them or any other person affected, I/we undertake to indemnify such loss.</t>
  </si>
  <si>
    <t xml:space="preserve">(c) </t>
  </si>
  <si>
    <t>Aggregate Technical &amp; Commercial Loss</t>
  </si>
  <si>
    <t>Period of Information</t>
  </si>
  <si>
    <t>Year of (FY) information including Date and Month (Start &amp; End)</t>
  </si>
  <si>
    <t>Period of Information 
Year of (FY) information including Date and Month (Start &amp; End)</t>
  </si>
  <si>
    <t>SI No.</t>
  </si>
  <si>
    <t>Name of the Station</t>
  </si>
  <si>
    <t>Remarks</t>
  </si>
  <si>
    <t>Feeder Code/ID</t>
  </si>
  <si>
    <t>Generation Capacity
(In MW)</t>
  </si>
  <si>
    <t>Voltage Level
(KVA)</t>
  </si>
  <si>
    <t>Circle Load
(MW)</t>
  </si>
  <si>
    <t>Division Level Load
(MW)</t>
  </si>
  <si>
    <t>Sub-Division Level Load
(MW)</t>
  </si>
  <si>
    <t>Received at Circle
(KVA)</t>
  </si>
  <si>
    <t>Received at Division Level
(KVA)</t>
  </si>
  <si>
    <t>Received at Sub-Division Level
(KVA)</t>
  </si>
  <si>
    <t>Voltge
 Level
(KVA)</t>
  </si>
  <si>
    <t>Division
(KVA)</t>
  </si>
  <si>
    <t>Sub-Division
(KVA)</t>
  </si>
  <si>
    <t>Received at Circle
(In MU)</t>
  </si>
  <si>
    <t>Received at Feeder (Final in MU)</t>
  </si>
  <si>
    <t>Received at Division
(In MU)</t>
  </si>
  <si>
    <t>Received at Sub-division
(In MU)</t>
  </si>
  <si>
    <t>Feeder Consumption
(In MU)</t>
  </si>
  <si>
    <t>Category of Consumers
(EHT/HT/LT/Others)</t>
  </si>
  <si>
    <t>Received at Division Level
(In MU)</t>
  </si>
  <si>
    <t>Received at Sub-Division Level
(In MU)</t>
  </si>
  <si>
    <t>Total Consumption
(In MU)</t>
  </si>
  <si>
    <t>Domestic</t>
  </si>
  <si>
    <t xml:space="preserve">Commercial </t>
  </si>
  <si>
    <t xml:space="preserve">IP Sets </t>
  </si>
  <si>
    <t xml:space="preserve">Heating and Motive Power </t>
  </si>
  <si>
    <t xml:space="preserve">Water Supply </t>
  </si>
  <si>
    <t xml:space="preserve">Public Lighting </t>
  </si>
  <si>
    <t xml:space="preserve">HT Water Supply </t>
  </si>
  <si>
    <t xml:space="preserve">HT Industrial </t>
  </si>
  <si>
    <t xml:space="preserve">HT Commercial </t>
  </si>
  <si>
    <t xml:space="preserve">Applicable to Government Hospitals &amp; Hospitals </t>
  </si>
  <si>
    <t xml:space="preserve">Lift Irrigation Schemes/Lift Irrigation Societies </t>
  </si>
  <si>
    <t xml:space="preserve">HT Res. Apartments Applicable to all areas </t>
  </si>
  <si>
    <t>Voltage Level
(In Voltage)</t>
  </si>
  <si>
    <t>Final Net Export at Feeder Level
(In MU)</t>
  </si>
  <si>
    <t>Hor. &amp; Nur. &amp; Coffee/Tea &amp; Rubber (Metered)</t>
  </si>
  <si>
    <t>Hor. &amp; Nur. &amp; Coffee/Tea &amp; Rubber (Flat)</t>
  </si>
  <si>
    <t>Industrial (Small)</t>
  </si>
  <si>
    <t>Industrial (Medium)</t>
  </si>
  <si>
    <t>Mixed Load</t>
  </si>
  <si>
    <t xml:space="preserve">ii) Government/Public/Private </t>
  </si>
  <si>
    <t>Nodal Officer Name (Designated at DISCOM's)</t>
  </si>
  <si>
    <t>Nodal Officer Details*</t>
  </si>
  <si>
    <t>Date of last actual meter reading/ communication</t>
  </si>
  <si>
    <t>% data received through automatically if feeder AMR/AMI</t>
  </si>
  <si>
    <t>Number of hours when meter was unable to communicate in period</t>
  </si>
  <si>
    <t>Total Number of hours in the period</t>
  </si>
  <si>
    <t>Feeder Metering Status
(Metered/ unmetered/ AMI/AMR)</t>
  </si>
  <si>
    <t>Status of Meter
(Functional/Non-functional)</t>
  </si>
  <si>
    <t>Metering Date</t>
  </si>
  <si>
    <t>Feeder Type
(Agri/ Industrial/Mixed)</t>
  </si>
  <si>
    <t>Status of Communication</t>
  </si>
  <si>
    <t>Sales</t>
  </si>
  <si>
    <t>Point of Connection (POC) Loss 
MU</t>
  </si>
  <si>
    <t>Type of Contract (in years/months/days)</t>
  </si>
  <si>
    <t>A. Generation at Transmission Periphery (Details)</t>
  </si>
  <si>
    <t>Type of Station Generation
(Based- Solid ( Coal ,Lignite)/Liquid/Gas/Renewable ( biomass- bagasse)/Others)</t>
  </si>
  <si>
    <t>Type of Feeder  ( Urban/Mixed/Industrial/Agricultural/Rural)</t>
  </si>
  <si>
    <t>Type of feeder meter ( AMI/AMR/Other)</t>
  </si>
  <si>
    <t>% Data Received through Automatically (if feeder AMR/AMI)</t>
  </si>
  <si>
    <t>Form-Details of Input Infrastructure</t>
  </si>
  <si>
    <t>Number of circles</t>
  </si>
  <si>
    <t>Number of divisions</t>
  </si>
  <si>
    <t>Number of sub-divisions</t>
  </si>
  <si>
    <t>Number of feeders</t>
  </si>
  <si>
    <t>Number of DTs</t>
  </si>
  <si>
    <t>Number of consumers</t>
  </si>
  <si>
    <t>Covered during in audit</t>
  </si>
  <si>
    <t>Verified by Auditor in Sample Check</t>
  </si>
  <si>
    <t>66kV and above</t>
  </si>
  <si>
    <t>11/22kV</t>
  </si>
  <si>
    <t>LT</t>
  </si>
  <si>
    <t>Number of consumers with 'smart' meters</t>
  </si>
  <si>
    <t>Number of total consumers</t>
  </si>
  <si>
    <t>Number of total Transformers</t>
  </si>
  <si>
    <t>Number of metered feeders</t>
  </si>
  <si>
    <t>Number of total feeders</t>
  </si>
  <si>
    <t>Line length (ct km)</t>
  </si>
  <si>
    <t>33kV</t>
  </si>
  <si>
    <t>Voltage level</t>
  </si>
  <si>
    <t xml:space="preserve">Particulars  </t>
  </si>
  <si>
    <t>MU</t>
  </si>
  <si>
    <t>Power procured from inter-state sources</t>
  </si>
  <si>
    <t>Based on data from Form 5</t>
  </si>
  <si>
    <t>Long-Term Conventional</t>
  </si>
  <si>
    <t>Includes input energy for franchisees</t>
  </si>
  <si>
    <t>Includes power from bilateral/ PX/ DEEP</t>
  </si>
  <si>
    <t>Captive, open access input</t>
  </si>
  <si>
    <t xml:space="preserve">Any power wheeled for any purchase other than sale to DISCOM. Does not include input for franchisee. </t>
  </si>
  <si>
    <t>Sale of surplus power</t>
  </si>
  <si>
    <t>Quantum of inter-state transmission loss</t>
  </si>
  <si>
    <t>As confirmed by SLDC, RLDC etc</t>
  </si>
  <si>
    <t>Power at state transmission boundary</t>
  </si>
  <si>
    <t>Power procured from intra-state sources</t>
  </si>
  <si>
    <t>Quantum of intra-state transmission loss</t>
  </si>
  <si>
    <t>33 kV</t>
  </si>
  <si>
    <t>Input in DISCOM wires network</t>
  </si>
  <si>
    <t>11 kV</t>
  </si>
  <si>
    <t>Renewable Energy Procurement</t>
  </si>
  <si>
    <t>Sales Migration Input</t>
  </si>
  <si>
    <t>Total Energy Available/ Input</t>
  </si>
  <si>
    <t>DISCOM' consumers</t>
  </si>
  <si>
    <t>Demand from open access, captive</t>
  </si>
  <si>
    <t>This is DISCOM and OA demand met via energy generated at same voltage level</t>
  </si>
  <si>
    <t>Quantum of LT level losses</t>
  </si>
  <si>
    <t xml:space="preserve">Sales at 11 kV level  </t>
  </si>
  <si>
    <t>Quantum of Losses at 11 kV</t>
  </si>
  <si>
    <t xml:space="preserve">Sales at 33 kV level  </t>
  </si>
  <si>
    <t>Quantum of Losses at 33 kV</t>
  </si>
  <si>
    <t>&gt; 33 kv</t>
  </si>
  <si>
    <t>Sales at 66kV and above (EHV)</t>
  </si>
  <si>
    <t xml:space="preserve">Total Energy Requirement </t>
  </si>
  <si>
    <t>DISCOM</t>
  </si>
  <si>
    <t>11 Kv</t>
  </si>
  <si>
    <t>33 kv</t>
  </si>
  <si>
    <t>Open Access, Captive</t>
  </si>
  <si>
    <t>T&amp;D loss</t>
  </si>
  <si>
    <t>D loss</t>
  </si>
  <si>
    <t>T&amp;D loss (%)</t>
  </si>
  <si>
    <t>D loss (%)</t>
  </si>
  <si>
    <t>Reference</t>
  </si>
  <si>
    <t>Performance Summary of Electricity Distribution Companies</t>
  </si>
  <si>
    <t>DISCOM's Contact details &amp; Address</t>
  </si>
  <si>
    <t>Number of conventional metered consumers</t>
  </si>
  <si>
    <t>Number of consumers with 'smart prepaid' meters</t>
  </si>
  <si>
    <t>Number of consumers with 'AMR' meters</t>
  </si>
  <si>
    <t>Number of consumers with 'non-smart prepaid' meters</t>
  </si>
  <si>
    <t>Number of unmetered consumers</t>
  </si>
  <si>
    <t>Number of conventionally metered Distribution Transformers</t>
  </si>
  <si>
    <t>Number of  DTs with communicable meters</t>
  </si>
  <si>
    <t>Number of unmetered DTs</t>
  </si>
  <si>
    <t>Number of feeders with communicable meters</t>
  </si>
  <si>
    <t>Number of unmetered feeders</t>
  </si>
  <si>
    <t>Length of Aerial Bunched Cables</t>
  </si>
  <si>
    <t>Length of Underground Cables</t>
  </si>
  <si>
    <t>a. i.</t>
  </si>
  <si>
    <t>b.i.</t>
  </si>
  <si>
    <t>c.i.</t>
  </si>
  <si>
    <t>d.</t>
  </si>
  <si>
    <t>e.</t>
  </si>
  <si>
    <t>f.</t>
  </si>
  <si>
    <t xml:space="preserve">33kV </t>
  </si>
  <si>
    <t>Banking</t>
  </si>
  <si>
    <t>Long-Term Renewable energy</t>
  </si>
  <si>
    <t>Medium and Short-Term RE</t>
  </si>
  <si>
    <t>Small capacity conventional/ biomass/ hydro plants  Procurement</t>
  </si>
  <si>
    <t>&gt; 33 kV</t>
  </si>
  <si>
    <t xml:space="preserve">Cross border sale of energy  </t>
  </si>
  <si>
    <t xml:space="preserve">Energy Accounting Summary </t>
  </si>
  <si>
    <t>Loss %</t>
  </si>
  <si>
    <t>Loss Estimation for DISCOM</t>
  </si>
  <si>
    <t>A.21</t>
  </si>
  <si>
    <t>A.22</t>
  </si>
  <si>
    <t>B. Meter reading of Input energy at injection points</t>
  </si>
  <si>
    <t>Details of Input Energy Sources</t>
  </si>
  <si>
    <t>Summary of Energy</t>
  </si>
  <si>
    <t>Government offices and department</t>
  </si>
  <si>
    <t>(Details of Feeder-wise losses)</t>
  </si>
  <si>
    <t>T&amp;D losses</t>
  </si>
  <si>
    <t>AT&amp;C losses</t>
  </si>
  <si>
    <t>S.No.</t>
  </si>
  <si>
    <r>
      <rPr>
        <b/>
        <sz val="10"/>
        <rFont val="Times New Roman"/>
        <family val="1"/>
      </rPr>
      <t>Generation Capacity
(In MW)</t>
    </r>
  </si>
  <si>
    <t xml:space="preserve">Type of Grid (Intra-state/Inter-state) </t>
  </si>
  <si>
    <t>Voltage Level ( At input)</t>
  </si>
  <si>
    <t>B. Embedded Generation in DISCOM Area</t>
  </si>
  <si>
    <t>Short Term Conventional</t>
  </si>
  <si>
    <t>Medium Conventional</t>
  </si>
  <si>
    <t>Energy Embedded within DISCOM wires network</t>
  </si>
  <si>
    <t>Sale at LT level</t>
  </si>
  <si>
    <t>Embedded generation used at LT level</t>
  </si>
  <si>
    <t>Energy Input at LT level</t>
  </si>
  <si>
    <t xml:space="preserve">Include sales to consumers in franchisee areas, unmetered consumers </t>
  </si>
  <si>
    <t>Non DISCOM's sales</t>
  </si>
  <si>
    <t>Demand from embedded generation at LT level</t>
  </si>
  <si>
    <t>LT Level</t>
  </si>
  <si>
    <t>Embedded generation at 11 kV  level used</t>
  </si>
  <si>
    <t>Energy input at 11 kV level</t>
  </si>
  <si>
    <t>33 kV Level</t>
  </si>
  <si>
    <t>11 kV Level</t>
  </si>
  <si>
    <t>Demand from embedded generation at 11kV level</t>
  </si>
  <si>
    <t>Total Energy Sales</t>
  </si>
  <si>
    <t>Energy input at 33kV Level</t>
  </si>
  <si>
    <t xml:space="preserve">Energy Sales Particulars </t>
  </si>
  <si>
    <t>Embedded generation at 33 kV or below level</t>
  </si>
  <si>
    <t>Sale to other DISCOMs</t>
  </si>
  <si>
    <t>viii</t>
  </si>
  <si>
    <t>Input
(in MU)</t>
  </si>
  <si>
    <t>Sale
(in MU)</t>
  </si>
  <si>
    <t>Loss
(in MU)</t>
  </si>
  <si>
    <t>Details of Division Wise Losses (See note below**)</t>
  </si>
  <si>
    <t>** Note - It shall be mandatory to record the energy supplied separately for each category of consumers which is being provided a separate rate of subsidy in the tariff, by the state government, so that the subsidy due for the electricity distribution company is quarterly calculated by multiplying the energy supplied to each of such category of consumers by the applicable rate of subsidy notified by the state government.</t>
  </si>
  <si>
    <t>Energy input at &gt; 33kV Level</t>
  </si>
  <si>
    <t>B.1003</t>
  </si>
  <si>
    <t>B.1004</t>
  </si>
  <si>
    <t>B.1005</t>
  </si>
  <si>
    <t>B.1006</t>
  </si>
  <si>
    <t>B.1007</t>
  </si>
  <si>
    <t>B.1008</t>
  </si>
  <si>
    <t>B.1009</t>
  </si>
  <si>
    <t>B.1010</t>
  </si>
  <si>
    <t>B.1011</t>
  </si>
  <si>
    <t>B.1012</t>
  </si>
  <si>
    <t>B.1013</t>
  </si>
  <si>
    <t>B.1014</t>
  </si>
  <si>
    <t>B.1015</t>
  </si>
  <si>
    <t>B.1016</t>
  </si>
  <si>
    <t>B.1017</t>
  </si>
  <si>
    <t>B.1018</t>
  </si>
  <si>
    <t>B.1019</t>
  </si>
  <si>
    <t>B.1020</t>
  </si>
  <si>
    <t>B.1021</t>
  </si>
  <si>
    <t>B.1022</t>
  </si>
  <si>
    <t>B.1023</t>
  </si>
  <si>
    <t>B.1024</t>
  </si>
  <si>
    <t>B.1025</t>
  </si>
  <si>
    <t>B.1026</t>
  </si>
  <si>
    <t>B.1027</t>
  </si>
  <si>
    <t>B.1028</t>
  </si>
  <si>
    <t>B.1029</t>
  </si>
  <si>
    <t>B.1030</t>
  </si>
  <si>
    <t>B.1031</t>
  </si>
  <si>
    <t>B.1032</t>
  </si>
  <si>
    <t>B.1033</t>
  </si>
  <si>
    <t>B.1034</t>
  </si>
  <si>
    <t>B.1035</t>
  </si>
  <si>
    <t>B.1036</t>
  </si>
  <si>
    <t>B.1037</t>
  </si>
  <si>
    <t>B.1038</t>
  </si>
  <si>
    <t>B.1039</t>
  </si>
  <si>
    <t>B.1040</t>
  </si>
  <si>
    <t>B.1041</t>
  </si>
  <si>
    <t>B.1042</t>
  </si>
  <si>
    <t>B.1043</t>
  </si>
  <si>
    <t>B.1044</t>
  </si>
  <si>
    <t>B.1045</t>
  </si>
  <si>
    <t>B.1046</t>
  </si>
  <si>
    <t>B.1047</t>
  </si>
  <si>
    <t>B.1048</t>
  </si>
  <si>
    <t>B.1049</t>
  </si>
  <si>
    <t>B.1050</t>
  </si>
  <si>
    <t>B.1051</t>
  </si>
  <si>
    <t>B.1052</t>
  </si>
  <si>
    <t>B.1053</t>
  </si>
  <si>
    <t>B.1054</t>
  </si>
  <si>
    <t>B.1055</t>
  </si>
  <si>
    <t>B.1056</t>
  </si>
  <si>
    <t>B.1057</t>
  </si>
  <si>
    <t>B.1058</t>
  </si>
  <si>
    <t>B.1059</t>
  </si>
  <si>
    <t>B.1060</t>
  </si>
  <si>
    <t>B.1061</t>
  </si>
  <si>
    <t>B.1062</t>
  </si>
  <si>
    <t>B.1063</t>
  </si>
  <si>
    <t>B.1064</t>
  </si>
  <si>
    <t>B.1065</t>
  </si>
  <si>
    <t>B.1066</t>
  </si>
  <si>
    <t>B.1067</t>
  </si>
  <si>
    <t>B.1068</t>
  </si>
  <si>
    <t>B.1069</t>
  </si>
  <si>
    <t>B.1070</t>
  </si>
  <si>
    <t>B.1071</t>
  </si>
  <si>
    <t>B.1072</t>
  </si>
  <si>
    <t>B.1073</t>
  </si>
  <si>
    <t>B.1074</t>
  </si>
  <si>
    <t>B.1075</t>
  </si>
  <si>
    <t>B.1076</t>
  </si>
  <si>
    <t>B.1077</t>
  </si>
  <si>
    <t>B.1078</t>
  </si>
  <si>
    <t>B.1079</t>
  </si>
  <si>
    <t>B.1080</t>
  </si>
  <si>
    <t>B.1081</t>
  </si>
  <si>
    <t>B.1082</t>
  </si>
  <si>
    <t>B.1083</t>
  </si>
  <si>
    <t>B.1084</t>
  </si>
  <si>
    <t>B.1085</t>
  </si>
  <si>
    <t>B.1086</t>
  </si>
  <si>
    <t>B.1087</t>
  </si>
  <si>
    <t>B.1088</t>
  </si>
  <si>
    <t>B.1089</t>
  </si>
  <si>
    <t>B.1090</t>
  </si>
  <si>
    <t>B.1091</t>
  </si>
  <si>
    <t>B.1092</t>
  </si>
  <si>
    <t>B.1093</t>
  </si>
  <si>
    <t>B.1094</t>
  </si>
  <si>
    <t>B.1095</t>
  </si>
  <si>
    <t>B.1096</t>
  </si>
  <si>
    <t>B.1097</t>
  </si>
  <si>
    <t>B.1098</t>
  </si>
  <si>
    <t>B.1099</t>
  </si>
  <si>
    <t>B.1100</t>
  </si>
  <si>
    <t>B.1101</t>
  </si>
  <si>
    <t>B.1102</t>
  </si>
  <si>
    <t>B.1103</t>
  </si>
  <si>
    <t>B.1104</t>
  </si>
  <si>
    <t>B.1105</t>
  </si>
  <si>
    <t>B.1106</t>
  </si>
  <si>
    <t>B.1107</t>
  </si>
  <si>
    <t>B.1108</t>
  </si>
  <si>
    <t>B.1109</t>
  </si>
  <si>
    <t>B.1110</t>
  </si>
  <si>
    <t>B.1111</t>
  </si>
  <si>
    <t>B.1112</t>
  </si>
  <si>
    <t>B.1113</t>
  </si>
  <si>
    <t>B.1114</t>
  </si>
  <si>
    <t>B.1115</t>
  </si>
  <si>
    <t>B.1116</t>
  </si>
  <si>
    <t>B.1117</t>
  </si>
  <si>
    <t>B.1118</t>
  </si>
  <si>
    <t>B.1119</t>
  </si>
  <si>
    <t>B.1120</t>
  </si>
  <si>
    <t>B.1121</t>
  </si>
  <si>
    <t>B.1122</t>
  </si>
  <si>
    <t>B.1123</t>
  </si>
  <si>
    <t>B.1124</t>
  </si>
  <si>
    <t>B.1125</t>
  </si>
  <si>
    <t>B.1126</t>
  </si>
  <si>
    <t>B.1127</t>
  </si>
  <si>
    <t>B.1128</t>
  </si>
  <si>
    <t>B.1129</t>
  </si>
  <si>
    <t>B.1130</t>
  </si>
  <si>
    <t>B.1131</t>
  </si>
  <si>
    <t>B.1132</t>
  </si>
  <si>
    <t>B.1133</t>
  </si>
  <si>
    <t>B.1134</t>
  </si>
  <si>
    <t>B.1135</t>
  </si>
  <si>
    <t>B.1136</t>
  </si>
  <si>
    <t>B.1137</t>
  </si>
  <si>
    <t>B.1138</t>
  </si>
  <si>
    <t>B.1139</t>
  </si>
  <si>
    <t>B.1140</t>
  </si>
  <si>
    <t>B.1141</t>
  </si>
  <si>
    <t>B.1142</t>
  </si>
  <si>
    <t>B.1143</t>
  </si>
  <si>
    <t>B.1144</t>
  </si>
  <si>
    <t>B.1145</t>
  </si>
  <si>
    <t>B.1146</t>
  </si>
  <si>
    <t>B.1147</t>
  </si>
  <si>
    <t>B.1148</t>
  </si>
  <si>
    <t>B.1149</t>
  </si>
  <si>
    <t>B.1150</t>
  </si>
  <si>
    <t>B.1151</t>
  </si>
  <si>
    <t>B.1152</t>
  </si>
  <si>
    <t>B.1153</t>
  </si>
  <si>
    <t>B.1154</t>
  </si>
  <si>
    <t>B.1155</t>
  </si>
  <si>
    <t>B.1156</t>
  </si>
  <si>
    <t>B.1157</t>
  </si>
  <si>
    <t>B.1158</t>
  </si>
  <si>
    <t>B.1159</t>
  </si>
  <si>
    <t>B.1160</t>
  </si>
  <si>
    <t>B.1161</t>
  </si>
  <si>
    <t>B.1162</t>
  </si>
  <si>
    <t>B.1163</t>
  </si>
  <si>
    <t>B.1164</t>
  </si>
  <si>
    <t>B.1165</t>
  </si>
  <si>
    <t>B.1166</t>
  </si>
  <si>
    <t>B.1167</t>
  </si>
  <si>
    <t>B.1168</t>
  </si>
  <si>
    <t>B.1169</t>
  </si>
  <si>
    <t>B.1170</t>
  </si>
  <si>
    <t>B.1171</t>
  </si>
  <si>
    <t>B.1172</t>
  </si>
  <si>
    <t>B.1173</t>
  </si>
  <si>
    <t>B.1174</t>
  </si>
  <si>
    <t>B.1175</t>
  </si>
  <si>
    <t>B.1176</t>
  </si>
  <si>
    <t>B.1177</t>
  </si>
  <si>
    <t>B.1178</t>
  </si>
  <si>
    <t>B.1179</t>
  </si>
  <si>
    <t>B.1180</t>
  </si>
  <si>
    <t>B.1181</t>
  </si>
  <si>
    <t>B.1182</t>
  </si>
  <si>
    <t>B.1183</t>
  </si>
  <si>
    <t>B.1184</t>
  </si>
  <si>
    <t>B.1185</t>
  </si>
  <si>
    <t>B.1186</t>
  </si>
  <si>
    <t>B.1187</t>
  </si>
  <si>
    <t>B.1188</t>
  </si>
  <si>
    <t>B.1189</t>
  </si>
  <si>
    <t>B.1190</t>
  </si>
  <si>
    <t>B.1191</t>
  </si>
  <si>
    <t>B.1192</t>
  </si>
  <si>
    <t>B.1193</t>
  </si>
  <si>
    <t>B.1194</t>
  </si>
  <si>
    <t>B.1195</t>
  </si>
  <si>
    <t>B.1196</t>
  </si>
  <si>
    <t>B.1197</t>
  </si>
  <si>
    <t>B.1198</t>
  </si>
  <si>
    <t>B.1199</t>
  </si>
  <si>
    <t>B.1200</t>
  </si>
  <si>
    <t>B.1201</t>
  </si>
  <si>
    <t>B.1202</t>
  </si>
  <si>
    <t>B.1203</t>
  </si>
  <si>
    <t>B.1204</t>
  </si>
  <si>
    <t>B.1205</t>
  </si>
  <si>
    <t>B.1206</t>
  </si>
  <si>
    <t>B.1207</t>
  </si>
  <si>
    <t>B.1208</t>
  </si>
  <si>
    <t>B.1209</t>
  </si>
  <si>
    <t>B.1210</t>
  </si>
  <si>
    <t>B.1211</t>
  </si>
  <si>
    <t>B.1212</t>
  </si>
  <si>
    <t>No</t>
  </si>
  <si>
    <t>Balasore</t>
  </si>
  <si>
    <t>BED</t>
  </si>
  <si>
    <t>BTED (BASTA)</t>
  </si>
  <si>
    <t>JED Jaleswar</t>
  </si>
  <si>
    <t>CED Balasore</t>
  </si>
  <si>
    <t>SED SORO</t>
  </si>
  <si>
    <t xml:space="preserve">BNED Bhadrak </t>
  </si>
  <si>
    <t>BSED Bhadrak</t>
  </si>
  <si>
    <t>Bhadrak</t>
  </si>
  <si>
    <t>BPED</t>
  </si>
  <si>
    <t>Baripada</t>
  </si>
  <si>
    <t>UED</t>
  </si>
  <si>
    <t xml:space="preserve">RED </t>
  </si>
  <si>
    <t>JRED</t>
  </si>
  <si>
    <t>Jajpur</t>
  </si>
  <si>
    <t>JTED</t>
  </si>
  <si>
    <t>KUED</t>
  </si>
  <si>
    <t>KED</t>
  </si>
  <si>
    <t>JOED</t>
  </si>
  <si>
    <t>AED</t>
  </si>
  <si>
    <t>Keonjhar</t>
  </si>
  <si>
    <t>TPNODL</t>
  </si>
  <si>
    <t>1st April 2021</t>
  </si>
  <si>
    <t>TP NORTHERN ODISHA DISTRIBUTION LIMITED</t>
  </si>
  <si>
    <t>BALASORE</t>
  </si>
  <si>
    <t>ODISHA</t>
  </si>
  <si>
    <t>06782-244865</t>
  </si>
  <si>
    <t>06782-244259</t>
  </si>
  <si>
    <t>BHASKAR SARKAR</t>
  </si>
  <si>
    <t>CHIEF EXECUTIVE OFFICER</t>
  </si>
  <si>
    <t>Januganj</t>
  </si>
  <si>
    <t>Public Private Partenership</t>
  </si>
  <si>
    <t>Mr. Dushyant Kumar Tyagi</t>
  </si>
  <si>
    <t>Odisha</t>
  </si>
  <si>
    <t>manish.kirplani@tpnodl.com</t>
  </si>
  <si>
    <t>Mr. Manish Kriplani</t>
  </si>
  <si>
    <t>Chief of Operation</t>
  </si>
  <si>
    <t>HOD (Energy Audit)</t>
  </si>
  <si>
    <t>Januganj, Balasore-Pin 756019</t>
  </si>
  <si>
    <t>NA</t>
  </si>
  <si>
    <t>Yes</t>
  </si>
  <si>
    <t>Bhadark</t>
  </si>
  <si>
    <t>KEONJHAR</t>
  </si>
  <si>
    <t>BARIPADA</t>
  </si>
  <si>
    <t xml:space="preserve">JAJPUR </t>
  </si>
  <si>
    <t>132 kV</t>
  </si>
  <si>
    <t>220 kV</t>
  </si>
  <si>
    <t>400 kV</t>
  </si>
  <si>
    <t>Trf1-40MVA 132/33KV</t>
  </si>
  <si>
    <t>Trf1-12.5MVA 132/33kV</t>
  </si>
  <si>
    <t>Trf2-12.5MVA 132/33kV</t>
  </si>
  <si>
    <t>Trf3-20MVA 132/33kV</t>
  </si>
  <si>
    <t>ARYA Steel 132kV</t>
  </si>
  <si>
    <t>BRPL Feeder</t>
  </si>
  <si>
    <t>IMTCPL Feeder</t>
  </si>
  <si>
    <t>BIRLA Tyre Feeder 132kV</t>
  </si>
  <si>
    <t>ISPAT Feeder 132kV</t>
  </si>
  <si>
    <t>Traction Feeder 132kV</t>
  </si>
  <si>
    <t>Trf1-63MVA 132/33kV</t>
  </si>
  <si>
    <t>Trf2-63MVA 132/33kV</t>
  </si>
  <si>
    <t>Trf3-63MVA 132/33kV</t>
  </si>
  <si>
    <t>Baripada PG Stn. Tertiary</t>
  </si>
  <si>
    <t>Trf1-40MVA 132/33kV</t>
  </si>
  <si>
    <t>Trf2-40MVA 132/33kV</t>
  </si>
  <si>
    <t>Trf3-40MVA 132/33kV</t>
  </si>
  <si>
    <t>Trf1-20MVA 132/33kV</t>
  </si>
  <si>
    <t>Bamnipal(New) Feeder 132kV</t>
  </si>
  <si>
    <t>BC Mohanty fdr 132kV (8MVA 132/11KV Trf)</t>
  </si>
  <si>
    <t>TOMKA Traction Feeder 132kV</t>
  </si>
  <si>
    <t>Dhamra Port Fdr2 132kV (Tr.)</t>
  </si>
  <si>
    <t>Dhamra Port Feeder1 132kV</t>
  </si>
  <si>
    <t>FACOR Feeder 132kV</t>
  </si>
  <si>
    <t>FACOR Power 132kV</t>
  </si>
  <si>
    <t>Trf1-10MVA 132/11kV</t>
  </si>
  <si>
    <t>Trf2-10MVA 132/11kV</t>
  </si>
  <si>
    <t>BRPL Feeder 132kV</t>
  </si>
  <si>
    <t>Trf2-20MVA 132/33KV</t>
  </si>
  <si>
    <t>Badachana Feeder 33kV</t>
  </si>
  <si>
    <t>Trf2-20MVA 132/33kV</t>
  </si>
  <si>
    <t>Trf1-20 MVA 132/33kV</t>
  </si>
  <si>
    <t>Jakhapura Traction Fdr 132kV</t>
  </si>
  <si>
    <t>JFAL Feeder 132kV</t>
  </si>
  <si>
    <t>Mishrilal Feeder 132kV</t>
  </si>
  <si>
    <t>Trf1-40MVA 220/33kV</t>
  </si>
  <si>
    <t>Trf2-40MVA 220/33kV</t>
  </si>
  <si>
    <t>Emami Feeder 220kV</t>
  </si>
  <si>
    <t>Jindal Feeder1 220kV</t>
  </si>
  <si>
    <t>Jindal Feeder2 220kV</t>
  </si>
  <si>
    <t>Maithan Feeder 220kV</t>
  </si>
  <si>
    <t>Rohit Ferrotech 220kV</t>
  </si>
  <si>
    <t>TATA Steel Feeder1 400kV</t>
  </si>
  <si>
    <t>TATA Steel Feeder2 400kV</t>
  </si>
  <si>
    <t>VISA Steel 220kV</t>
  </si>
  <si>
    <t>RAMCO Feeder 132kV</t>
  </si>
  <si>
    <t>Jaganath Steel Feeder 132kV</t>
  </si>
  <si>
    <t>Yazdani Feeder 33kV</t>
  </si>
  <si>
    <t>Trf1-31.5MVA 132/33kV</t>
  </si>
  <si>
    <t>Trf2-31.5MVA 132/33kV</t>
  </si>
  <si>
    <t>Trf3-12.5MVA 132/33kV</t>
  </si>
  <si>
    <t>Bansapani Tr. Feeder 132kV</t>
  </si>
  <si>
    <t>FAP Feeder 132kV</t>
  </si>
  <si>
    <t>JSPL Trf1-50MVA 220/33kV</t>
  </si>
  <si>
    <t>JSPL Trf2-50MVA 220/33kV</t>
  </si>
  <si>
    <t>JSPL Trf3-20MVA 220/33kV</t>
  </si>
  <si>
    <t>TATA STEEL 220kV</t>
  </si>
  <si>
    <t>TATA Steel Long Products ltd 220kV</t>
  </si>
  <si>
    <t>Trf4-20MVA 132/33kV</t>
  </si>
  <si>
    <t>Trf5-20MVA 132/33kV</t>
  </si>
  <si>
    <t>Trf6-40MVA 132/33kV</t>
  </si>
  <si>
    <t>Trf7-15MVA 220/33kV(SMPL)</t>
  </si>
  <si>
    <t>JSW Cement Ltd Fdr 132kV</t>
  </si>
  <si>
    <t>Trf3-20 MVA 132/33kV</t>
  </si>
  <si>
    <t>Trf1-20MVA 220/33kV</t>
  </si>
  <si>
    <t>Trf2-20MVA 220/33kV</t>
  </si>
  <si>
    <t>PGCIL Stn. 33KV Tertiary</t>
  </si>
  <si>
    <t>ESIL Feeder 132kV</t>
  </si>
  <si>
    <t>MSP Feeder 132kV</t>
  </si>
  <si>
    <t>OSISL Feeder 33kV</t>
  </si>
  <si>
    <t>Patnaik Steel 33kV</t>
  </si>
  <si>
    <t>IMAMI Feeder 132kV</t>
  </si>
  <si>
    <t>Stork Feeder 132kV</t>
  </si>
  <si>
    <t>Trf1-12.5 MVA 132/33kV</t>
  </si>
  <si>
    <t>Trf2-12.5 MVA 132/33kV</t>
  </si>
  <si>
    <t>Metered</t>
  </si>
  <si>
    <t>Functional</t>
  </si>
  <si>
    <t>Mixed</t>
  </si>
  <si>
    <t>OPT01511</t>
  </si>
  <si>
    <t>OPT00035</t>
  </si>
  <si>
    <t>OPT00037</t>
  </si>
  <si>
    <t>OPT00864</t>
  </si>
  <si>
    <t>OPT01845</t>
  </si>
  <si>
    <t>OPT00851</t>
  </si>
  <si>
    <t>OPT00732</t>
  </si>
  <si>
    <t>OPT01135</t>
  </si>
  <si>
    <t>OPT01202</t>
  </si>
  <si>
    <t>OPT01264</t>
  </si>
  <si>
    <t>APM03504</t>
  </si>
  <si>
    <t>OPT00973</t>
  </si>
  <si>
    <t>OPT01534</t>
  </si>
  <si>
    <t>OPT00950</t>
  </si>
  <si>
    <t>OPT01293</t>
  </si>
  <si>
    <t>OPT00131</t>
  </si>
  <si>
    <t>OPT00132</t>
  </si>
  <si>
    <t>ER-1452A</t>
  </si>
  <si>
    <t>OPT01713</t>
  </si>
  <si>
    <t>APM03582</t>
  </si>
  <si>
    <t>APM12604</t>
  </si>
  <si>
    <t>OPT00024</t>
  </si>
  <si>
    <t>OPT00027</t>
  </si>
  <si>
    <t>OPT01953</t>
  </si>
  <si>
    <t>OPT01748</t>
  </si>
  <si>
    <t>OPT00765</t>
  </si>
  <si>
    <t>OPT01509</t>
  </si>
  <si>
    <t>OPT02195</t>
  </si>
  <si>
    <t>OPT00019</t>
  </si>
  <si>
    <t>OPT00017</t>
  </si>
  <si>
    <t>OPT01645</t>
  </si>
  <si>
    <t>OPT00719</t>
  </si>
  <si>
    <t>OPT01644</t>
  </si>
  <si>
    <t>OPT01646</t>
  </si>
  <si>
    <t>OPT01643</t>
  </si>
  <si>
    <t>OPT01392</t>
  </si>
  <si>
    <t>OPT01378</t>
  </si>
  <si>
    <t>OPT01841</t>
  </si>
  <si>
    <t>OPT01843</t>
  </si>
  <si>
    <t>APMB2336</t>
  </si>
  <si>
    <t>OPT01518</t>
  </si>
  <si>
    <t>OPT01447</t>
  </si>
  <si>
    <t>OPT02063</t>
  </si>
  <si>
    <t>OPT01857</t>
  </si>
  <si>
    <t>OPT02065</t>
  </si>
  <si>
    <t>OPT02067</t>
  </si>
  <si>
    <t>OPT01786</t>
  </si>
  <si>
    <t>APM02277</t>
  </si>
  <si>
    <t>APM12569</t>
  </si>
  <si>
    <t>APM03763</t>
  </si>
  <si>
    <t>APM02708</t>
  </si>
  <si>
    <t>OPT00976</t>
  </si>
  <si>
    <t>XE575991</t>
  </si>
  <si>
    <t>OPT01613</t>
  </si>
  <si>
    <t>OPT01615</t>
  </si>
  <si>
    <t>B0004474</t>
  </si>
  <si>
    <t>OPT01617</t>
  </si>
  <si>
    <t>ORU01991</t>
  </si>
  <si>
    <t>ORU01996</t>
  </si>
  <si>
    <t>OPT01619</t>
  </si>
  <si>
    <t>ORU47773</t>
  </si>
  <si>
    <t>APM02233</t>
  </si>
  <si>
    <t>OPT01829</t>
  </si>
  <si>
    <t>OPT01869</t>
  </si>
  <si>
    <t>OPT01881</t>
  </si>
  <si>
    <t>APM12570</t>
  </si>
  <si>
    <t>OPT01763</t>
  </si>
  <si>
    <t>OPT01764</t>
  </si>
  <si>
    <t>APM12632</t>
  </si>
  <si>
    <t>OPT01036</t>
  </si>
  <si>
    <t>OPT01862</t>
  </si>
  <si>
    <t>OPT01864</t>
  </si>
  <si>
    <t>OPT01866</t>
  </si>
  <si>
    <t>OPT00103</t>
  </si>
  <si>
    <t>APM03672</t>
  </si>
  <si>
    <t>OPT00668</t>
  </si>
  <si>
    <t>OPT00013</t>
  </si>
  <si>
    <t>OPT00015</t>
  </si>
  <si>
    <t>APM03540</t>
  </si>
  <si>
    <t>OPT00699</t>
  </si>
  <si>
    <t>OPT00788</t>
  </si>
  <si>
    <t>OPT00693</t>
  </si>
  <si>
    <t>OPT00704</t>
  </si>
  <si>
    <t>ORU44174</t>
  </si>
  <si>
    <t>NSC95193</t>
  </si>
  <si>
    <t>APM03741</t>
  </si>
  <si>
    <t>APM03658</t>
  </si>
  <si>
    <t>APM02331</t>
  </si>
  <si>
    <t>OPT01537</t>
  </si>
  <si>
    <t>OPT01539</t>
  </si>
  <si>
    <t>NP7921-A</t>
  </si>
  <si>
    <t>OPT01840</t>
  </si>
  <si>
    <t>ORBR4982</t>
  </si>
  <si>
    <t>OPT01389</t>
  </si>
  <si>
    <t>OPT01087</t>
  </si>
  <si>
    <t>APM12622</t>
  </si>
  <si>
    <t>OPT01395</t>
  </si>
  <si>
    <t>OPT01019</t>
  </si>
  <si>
    <t>OPT01059</t>
  </si>
  <si>
    <t>OPT00146</t>
  </si>
  <si>
    <t>OPT00108</t>
  </si>
  <si>
    <t>OPT00756</t>
  </si>
  <si>
    <t>OPT01704</t>
  </si>
  <si>
    <t>OPT01860</t>
  </si>
  <si>
    <t>OPT01861</t>
  </si>
  <si>
    <t>APM12568</t>
  </si>
  <si>
    <t>OPT01612</t>
  </si>
  <si>
    <t>LT/HT</t>
  </si>
  <si>
    <t>HT</t>
  </si>
  <si>
    <t>BSED</t>
  </si>
  <si>
    <t>BTED</t>
  </si>
  <si>
    <t>BNED</t>
  </si>
  <si>
    <t>BSED/BNED</t>
  </si>
  <si>
    <t>BNED/BSED</t>
  </si>
  <si>
    <t>JED</t>
  </si>
  <si>
    <t>RED</t>
  </si>
  <si>
    <t>KED/JOED</t>
  </si>
  <si>
    <t>CED</t>
  </si>
  <si>
    <t>SED</t>
  </si>
  <si>
    <t>Export to TPCODL</t>
  </si>
  <si>
    <t>OPTCL BST Bill</t>
  </si>
  <si>
    <t>Export to Wesco</t>
  </si>
  <si>
    <t>TPNODL Database</t>
  </si>
  <si>
    <t>FG Billing Source</t>
  </si>
  <si>
    <t>BST Bill OPTCL</t>
  </si>
  <si>
    <t>TPNODL Data Base</t>
  </si>
  <si>
    <t>ORA00030</t>
  </si>
  <si>
    <t>ORA00033</t>
  </si>
  <si>
    <t>TATA FAP Bamnipal Feeder 132kV</t>
  </si>
  <si>
    <t>TRF-20 MVA 220/33kV</t>
  </si>
  <si>
    <t>OPT00620</t>
  </si>
  <si>
    <t>Kutir Jyoti</t>
  </si>
  <si>
    <t>EHT</t>
  </si>
  <si>
    <t>Agriculture</t>
  </si>
  <si>
    <t>OTHERS</t>
  </si>
  <si>
    <t>NINL Feeder 220kV</t>
  </si>
  <si>
    <t>33KV TENSA 33KV FEEDER (WESCO)</t>
  </si>
  <si>
    <t>KARAKHENDRA STATION CONSUMPTION</t>
  </si>
  <si>
    <t>KARAKOLHA FEEDER 132kV</t>
  </si>
  <si>
    <t>ORN00030</t>
  </si>
  <si>
    <t>OPT00824</t>
  </si>
  <si>
    <t>OPT01039</t>
  </si>
  <si>
    <t>OPT00807</t>
  </si>
  <si>
    <t>OPT01400</t>
  </si>
  <si>
    <t>ORU52484</t>
  </si>
  <si>
    <t>OPT01341</t>
  </si>
  <si>
    <t>1st Apr, 2022 - 30th June, 2022</t>
  </si>
  <si>
    <t>Kundala Feeder 33kV</t>
  </si>
  <si>
    <t>Trf2-20 MVA 132/33kV</t>
  </si>
  <si>
    <t>OPT02295</t>
  </si>
  <si>
    <t>OPT02334</t>
  </si>
  <si>
    <t>OPT01142</t>
  </si>
  <si>
    <t>OPT02289</t>
  </si>
  <si>
    <t>OPT02291</t>
  </si>
  <si>
    <t>OPT02293</t>
  </si>
  <si>
    <t>OPT02216</t>
  </si>
  <si>
    <t>OPT02217</t>
  </si>
  <si>
    <t>OPT01610</t>
  </si>
  <si>
    <t>100% data Received through EMD file</t>
  </si>
  <si>
    <t>-</t>
  </si>
  <si>
    <t>JAKHAPURA TRACTION SUB-STATION</t>
  </si>
  <si>
    <t>25 MW</t>
  </si>
  <si>
    <t>Railway</t>
  </si>
  <si>
    <t xml:space="preserve">               TPNODL Data base</t>
  </si>
  <si>
    <t>M/S JINDAL STEEL &amp; POWER LTD.</t>
  </si>
  <si>
    <t>60 MW</t>
  </si>
  <si>
    <t>Steel</t>
  </si>
  <si>
    <t>SENIOR DIVISIONAL ELECTRICAL  DIVIS</t>
  </si>
  <si>
    <t>M/S EMAMI CEMENT LTD.</t>
  </si>
  <si>
    <t>11 MW</t>
  </si>
  <si>
    <t>Cement</t>
  </si>
  <si>
    <t>TISCO FERRO ALLOYS PLANT 2005</t>
  </si>
  <si>
    <t>23 MW</t>
  </si>
  <si>
    <t>Ferroy</t>
  </si>
  <si>
    <t>M/S TATA STEEL LTD.</t>
  </si>
  <si>
    <t>16 MW</t>
  </si>
  <si>
    <t>M/S THE RAMCO CEMENTS LTD.</t>
  </si>
  <si>
    <t>DG Set-5MW and 750KW</t>
  </si>
  <si>
    <t>M/S M.S.P SPONGE IRON LTD.</t>
  </si>
  <si>
    <t>20 MW</t>
  </si>
  <si>
    <t>SPONGE IRON</t>
  </si>
  <si>
    <t>M/S JSW CEMENT LTD…</t>
  </si>
  <si>
    <t>12 MW</t>
  </si>
  <si>
    <t>M/S FACOR POWER LIMITED</t>
  </si>
  <si>
    <t>100 MW(they have two CPP but now only one in use)</t>
  </si>
  <si>
    <t>Steel and Power</t>
  </si>
  <si>
    <t>M/S SHRI JAGANNATH STEELS &amp; PWR LTD</t>
  </si>
  <si>
    <t>35 MW</t>
  </si>
  <si>
    <t>steel</t>
  </si>
  <si>
    <t>M/S SREE METALIKS LTD.</t>
  </si>
  <si>
    <t>6 MW</t>
  </si>
  <si>
    <t>Self generate source</t>
  </si>
  <si>
    <t xml:space="preserve"> TPNODL Data base</t>
  </si>
  <si>
    <t>INDIAN OIL CORPN LTD.</t>
  </si>
  <si>
    <t>0.05(Solar Pannels)</t>
  </si>
  <si>
    <t>Oil</t>
  </si>
  <si>
    <t>M/S FALCON MARINE EXPORTS LTD.</t>
  </si>
  <si>
    <t>DG- 3.7MW(No CPP)</t>
  </si>
  <si>
    <t>Sea food export and cold storage</t>
  </si>
  <si>
    <t>RUNGTA MINES LTD, SPNG IRN DIV</t>
  </si>
  <si>
    <t>40 MW</t>
  </si>
  <si>
    <t>Iron Ore</t>
  </si>
  <si>
    <t>M/S PRO MINERALS PVT. LTD.</t>
  </si>
  <si>
    <t>DG Set-120 KW*8
planning to set up in near future</t>
  </si>
  <si>
    <t>M/S MONTECARLO LIMITED</t>
  </si>
  <si>
    <t>They have around 20 DG sets(120KW each) for various purpose</t>
  </si>
  <si>
    <t>Construction</t>
  </si>
  <si>
    <t>M/S SARDA MINES (PVT) LTD.</t>
  </si>
  <si>
    <t>2.5 MW</t>
  </si>
  <si>
    <t>MINES</t>
  </si>
  <si>
    <t>JINDAL STAINLESS LTD.</t>
  </si>
  <si>
    <t>2*125MW +
5MW</t>
  </si>
  <si>
    <t>Stainless Steel</t>
  </si>
  <si>
    <t>KALINGA IRON WORKS COLONY</t>
  </si>
  <si>
    <t>Iron</t>
  </si>
  <si>
    <t>M/S GREWAL ASSOCIATES (P) LTD.</t>
  </si>
  <si>
    <t>2 MW</t>
  </si>
  <si>
    <t>Opn Access</t>
  </si>
  <si>
    <t>Period From April_2022 To June_2022</t>
  </si>
  <si>
    <t>EHT Consumer-38</t>
  </si>
  <si>
    <t>Apr'22 to Jun'22</t>
  </si>
  <si>
    <t>Period From April _2022 To June_2022</t>
  </si>
  <si>
    <t>Period From Apr'22 to Jun'22</t>
  </si>
  <si>
    <t xml:space="preserve"> Bhadrak RE SDO</t>
  </si>
  <si>
    <t>Anandpur SDO</t>
  </si>
  <si>
    <t>Joda SDO</t>
  </si>
  <si>
    <t>Nilagiri SDO</t>
  </si>
  <si>
    <t>Balaosre -II SDO</t>
  </si>
  <si>
    <t>Kuliana SDO</t>
  </si>
  <si>
    <t>Barbil SDO</t>
  </si>
  <si>
    <t>Baripada SDO</t>
  </si>
  <si>
    <t>Basta SDO</t>
  </si>
  <si>
    <t>Duburi SDO</t>
  </si>
  <si>
    <t>Betanati SDO</t>
  </si>
  <si>
    <t>Dhamra SDO</t>
  </si>
  <si>
    <t>Bhadrak No. I SDO</t>
  </si>
  <si>
    <t>Bhograi SDO</t>
  </si>
  <si>
    <t>Tihidi SDO</t>
  </si>
  <si>
    <t>Dharmshala SDO</t>
  </si>
  <si>
    <t>TPCODL</t>
  </si>
  <si>
    <t>Ghatagaon SDO</t>
  </si>
  <si>
    <t>Keonjhar -II SDO</t>
  </si>
  <si>
    <t>Jajpur Road SDO</t>
  </si>
  <si>
    <t>Jajpur Town SDO</t>
  </si>
  <si>
    <t>Jaleswar SDO</t>
  </si>
  <si>
    <t>karanjia SDO</t>
  </si>
  <si>
    <t>Keonjhar -I SDO</t>
  </si>
  <si>
    <t>Rairangpur SDO</t>
  </si>
  <si>
    <t>RE-I SDO</t>
  </si>
  <si>
    <t>Soro SDO</t>
  </si>
  <si>
    <t xml:space="preserve">KED </t>
  </si>
  <si>
    <t>Udala SDO</t>
  </si>
  <si>
    <t>CHHANCHA</t>
  </si>
  <si>
    <t>RURAL</t>
  </si>
  <si>
    <t>Rural</t>
  </si>
  <si>
    <t>CIRCUIT HOUSE</t>
  </si>
  <si>
    <t>MADHUBAN</t>
  </si>
  <si>
    <t>Baripada Stadium</t>
  </si>
  <si>
    <t>Ambika</t>
  </si>
  <si>
    <t>Urban</t>
  </si>
  <si>
    <t>Bhanjpur</t>
  </si>
  <si>
    <t>Collector</t>
  </si>
  <si>
    <t>Baisingha</t>
  </si>
  <si>
    <t>Gaddeulia</t>
  </si>
  <si>
    <t>Rasgovindpur,Baripada</t>
  </si>
  <si>
    <t>MANIDA</t>
  </si>
  <si>
    <t>MORODA(BARKHAND) PSS</t>
  </si>
  <si>
    <t>JHINKIRIA</t>
  </si>
  <si>
    <t xml:space="preserve">Samakhunta </t>
  </si>
  <si>
    <t>Samakhunta</t>
  </si>
  <si>
    <t>Baldiha</t>
  </si>
  <si>
    <t>SUPPLY S/D-I BALASORE</t>
  </si>
  <si>
    <t>GOPALGAON</t>
  </si>
  <si>
    <t>SUELPUR</t>
  </si>
  <si>
    <t>KALIMANDIR (IPDS)</t>
  </si>
  <si>
    <t>PHANDI CHHAKA</t>
  </si>
  <si>
    <t>SWADHIN PADIA (ODSSP)</t>
  </si>
  <si>
    <t>BALARAMGADI</t>
  </si>
  <si>
    <t>FISHERY</t>
  </si>
  <si>
    <t>CITY</t>
  </si>
  <si>
    <t>BALASORE-I</t>
  </si>
  <si>
    <t>BALASORE-II</t>
  </si>
  <si>
    <t>INDUSTRIAL</t>
  </si>
  <si>
    <t>SATYA NAGAR</t>
  </si>
  <si>
    <t>SUPPLY S/D-II BALASORE</t>
  </si>
  <si>
    <t>GANASWARPUR</t>
  </si>
  <si>
    <t>INDUSTIAL-I</t>
  </si>
  <si>
    <t>BUS STAND</t>
  </si>
  <si>
    <t>NUASAHI</t>
  </si>
  <si>
    <t>RAMESWAR MANDIR (ODSSP)</t>
  </si>
  <si>
    <t>RE S/D</t>
  </si>
  <si>
    <t>Baripada S/D</t>
  </si>
  <si>
    <t xml:space="preserve">Betnoti S/D </t>
  </si>
  <si>
    <t>Moroda S/D</t>
  </si>
  <si>
    <t>Rural S/D</t>
  </si>
  <si>
    <t>JAJPUR</t>
  </si>
  <si>
    <t>JAJPUR ROAD</t>
  </si>
  <si>
    <t>PANIKOILI</t>
  </si>
  <si>
    <t>DUBURI</t>
  </si>
  <si>
    <t>JAJPUR TOWN</t>
  </si>
  <si>
    <t>BINJHARPUR</t>
  </si>
  <si>
    <t>DASRATHPUR</t>
  </si>
  <si>
    <t>KUAKHIA</t>
  </si>
  <si>
    <t>BARI</t>
  </si>
  <si>
    <t>DHARMASALA</t>
  </si>
  <si>
    <t>CHORDA</t>
  </si>
  <si>
    <t>BYASASAROBAR</t>
  </si>
  <si>
    <t>MANTIRA</t>
  </si>
  <si>
    <t>RAGADI</t>
  </si>
  <si>
    <t>SALAKANA</t>
  </si>
  <si>
    <t>DAMODARPUR</t>
  </si>
  <si>
    <t>DAMDHADA</t>
  </si>
  <si>
    <t>MAINDA</t>
  </si>
  <si>
    <t>MANSARA</t>
  </si>
  <si>
    <t>BASANTIPADIA</t>
  </si>
  <si>
    <t>BOULANGA</t>
  </si>
  <si>
    <t>KANTIPADIA</t>
  </si>
  <si>
    <t>MATHASAHI</t>
  </si>
  <si>
    <t>SUJANPUR</t>
  </si>
  <si>
    <t>RATNAGIRI</t>
  </si>
  <si>
    <t>BALIA</t>
  </si>
  <si>
    <t>NARSINGHPUR</t>
  </si>
  <si>
    <t>SAPAGHADIA</t>
  </si>
  <si>
    <t>RACHHIPUR</t>
  </si>
  <si>
    <t>JAKHAPURA</t>
  </si>
  <si>
    <t>BT ROAD</t>
  </si>
  <si>
    <t>PALASA</t>
  </si>
  <si>
    <t>MANGALPUR</t>
  </si>
  <si>
    <t>NO-2</t>
  </si>
  <si>
    <t>KHANDARA</t>
  </si>
  <si>
    <t>ChHIKANA</t>
  </si>
  <si>
    <t>KANTIPUR</t>
  </si>
  <si>
    <t>KALYANPUR</t>
  </si>
  <si>
    <t>AHIYAS</t>
  </si>
  <si>
    <t>NANDIPUR</t>
  </si>
  <si>
    <t>BRAMHABARADA</t>
  </si>
  <si>
    <t>KUJHALA</t>
  </si>
  <si>
    <t>KUNDAPATANA</t>
  </si>
  <si>
    <t>BHADRAK</t>
  </si>
  <si>
    <t>No. II S/D</t>
  </si>
  <si>
    <t>BIJEGANGADHARPUR (ODSSP)</t>
  </si>
  <si>
    <t>Dhamanagar S/D</t>
  </si>
  <si>
    <t>DAHALA</t>
  </si>
  <si>
    <t>Tihidi S/D</t>
  </si>
  <si>
    <t>CHANDABALI</t>
  </si>
  <si>
    <t>No. I S/D</t>
  </si>
  <si>
    <t>POWERHOUSE</t>
  </si>
  <si>
    <t>Dhamra S/D</t>
  </si>
  <si>
    <t>BIDEIPUR</t>
  </si>
  <si>
    <t>NANDAPUR (TIHIDI)</t>
  </si>
  <si>
    <t>RE- S/D Bhadrak</t>
  </si>
  <si>
    <t>BARAPADA</t>
  </si>
  <si>
    <t>JASHIPUR</t>
  </si>
  <si>
    <t>Asurali S/D</t>
  </si>
  <si>
    <t>ASURALI</t>
  </si>
  <si>
    <t>Basudevpur S/D</t>
  </si>
  <si>
    <t>BASUDEVPUR</t>
  </si>
  <si>
    <t>CHHAYAL SINGH</t>
  </si>
  <si>
    <t>RAHANDIA</t>
  </si>
  <si>
    <t>SATABHAUNI</t>
  </si>
  <si>
    <t>TAHASIL</t>
  </si>
  <si>
    <t xml:space="preserve">BAHUDARADA </t>
  </si>
  <si>
    <t>BETALIGAON</t>
  </si>
  <si>
    <t>MAA BHADRAKALI</t>
  </si>
  <si>
    <t>BANDAL</t>
  </si>
  <si>
    <t>TENTULIDIHI</t>
  </si>
  <si>
    <t>KANTABANIA</t>
  </si>
  <si>
    <t xml:space="preserve"> BALIMUDA</t>
  </si>
  <si>
    <t>JIJHARPUR</t>
  </si>
  <si>
    <t>BEDEIPUR</t>
  </si>
  <si>
    <t>AKHUAPADA(Dahala)</t>
  </si>
  <si>
    <t>KALIMEGHA</t>
  </si>
  <si>
    <t>GHANTESWAR</t>
  </si>
  <si>
    <t>ARNAPALA</t>
  </si>
  <si>
    <t>NARASINGHAPUR-I</t>
  </si>
  <si>
    <t>ODANGA</t>
  </si>
  <si>
    <t>JHARADIA</t>
  </si>
  <si>
    <t>RAMAKRISHNAPUR</t>
  </si>
  <si>
    <t>CHUNINDA</t>
  </si>
  <si>
    <t>BANTHCHAAK</t>
  </si>
  <si>
    <t>NARASINGHAPUR-II</t>
  </si>
  <si>
    <t>APARTIBINDHA</t>
  </si>
  <si>
    <t>BAZAR</t>
  </si>
  <si>
    <t>DHUSURI</t>
  </si>
  <si>
    <t>CHARAMPA-I</t>
  </si>
  <si>
    <t>NADIGAN</t>
  </si>
  <si>
    <t xml:space="preserve"> MATTO</t>
  </si>
  <si>
    <t>BAHUDARADA</t>
  </si>
  <si>
    <t>SARAMANGA</t>
  </si>
  <si>
    <t>ARADI</t>
  </si>
  <si>
    <t>BANCHO</t>
  </si>
  <si>
    <t>BHAGANAI</t>
  </si>
  <si>
    <t>FAKIRPUR</t>
  </si>
  <si>
    <t>HATIBARI</t>
  </si>
  <si>
    <t>KESHDURAPAL</t>
  </si>
  <si>
    <t>MEDICAL</t>
  </si>
  <si>
    <t>SALAPADA</t>
  </si>
  <si>
    <t>SOSO</t>
  </si>
  <si>
    <t>BANEIKALA</t>
  </si>
  <si>
    <t>JAJANG</t>
  </si>
  <si>
    <t>REMULI PHD</t>
  </si>
  <si>
    <t>THAKURANI</t>
  </si>
  <si>
    <t>KHIREITANGIRI(TUR)</t>
  </si>
  <si>
    <t>MACHHAGARH(SAH)</t>
  </si>
  <si>
    <t>PATNA</t>
  </si>
  <si>
    <t>SUAKATI TOWN</t>
  </si>
  <si>
    <t>CHHENAPADI (ODSSP)</t>
  </si>
  <si>
    <t>SAINKUL (ODSSP)</t>
  </si>
  <si>
    <t>ANANDPUR</t>
  </si>
  <si>
    <t>DHENKIKOTE</t>
  </si>
  <si>
    <t>REKUTIA (ODSSP)</t>
  </si>
  <si>
    <t>HARICHANDANPUR</t>
  </si>
  <si>
    <t>GHASIPURA</t>
  </si>
  <si>
    <t>BIDYADHARAPUR</t>
  </si>
  <si>
    <t>JODA(HIRAKUD COLONY) (ODSSP)</t>
  </si>
  <si>
    <t>SUNDARA (BARBIL)</t>
  </si>
  <si>
    <t>CHAMPUA</t>
  </si>
  <si>
    <t>JURUDI</t>
  </si>
  <si>
    <t>REMULI</t>
  </si>
  <si>
    <t>TURMUNGA</t>
  </si>
  <si>
    <t>SAHARAPADA</t>
  </si>
  <si>
    <t>PATANA</t>
  </si>
  <si>
    <t>SUAKATI (ODSSP)</t>
  </si>
  <si>
    <t>BIDYADHARPUR</t>
  </si>
  <si>
    <t>GHATAGAON</t>
  </si>
  <si>
    <t>JODA</t>
  </si>
  <si>
    <t>BARBIL</t>
  </si>
  <si>
    <t>NO. II KEONJHAR</t>
  </si>
  <si>
    <t>Substation Tr. Consumption</t>
  </si>
  <si>
    <t xml:space="preserve">EHT Industrial </t>
  </si>
  <si>
    <t>Total Input Energy (Mus)</t>
  </si>
  <si>
    <t>Total Billed Energy (Mus)</t>
  </si>
  <si>
    <t>No AMR installed</t>
  </si>
  <si>
    <t>Period From Apr'22 To Jun'22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</si>
</sst>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2" x14ac:knownFonts="1">
    <font>
      <sz val="11"/>
      <color theme="1"/>
      <name val="Calibri"/>
      <family val="2"/>
      <scheme val="minor"/>
    </font>
    <font>
      <sz val="10"/>
      <color indexed="8"/>
      <name val="Arial"/>
      <family val="2"/>
    </font>
    <font>
      <sz val="10"/>
      <name val="Calibri"/>
      <family val="2"/>
    </font>
    <font>
      <sz val="8"/>
      <name val="Calibri"/>
      <family val="2"/>
    </font>
    <font>
      <b/>
      <sz val="12"/>
      <name val="Calibri"/>
      <family val="2"/>
    </font>
    <font>
      <sz val="12"/>
      <name val="Calibri"/>
      <family val="2"/>
    </font>
    <font>
      <sz val="10"/>
      <name val="Times New Roman"/>
      <family val="1"/>
    </font>
    <font>
      <b/>
      <sz val="10"/>
      <name val="Times New Roman"/>
      <family val="1"/>
    </font>
    <font>
      <b/>
      <sz val="13"/>
      <name val="Palatino Linotype"/>
      <family val="1"/>
    </font>
    <font>
      <b/>
      <sz val="10"/>
      <name val="Calibri"/>
      <family val="2"/>
    </font>
    <font>
      <sz val="11"/>
      <name val="Arial"/>
      <family val="2"/>
    </font>
    <font>
      <sz val="11"/>
      <name val="Century Gothic"/>
      <family val="2"/>
    </font>
    <font>
      <sz val="11"/>
      <color theme="1"/>
      <name val="Calibri"/>
      <family val="2"/>
      <scheme val="minor"/>
    </font>
    <font>
      <u/>
      <sz val="11"/>
      <color theme="10"/>
      <name val="Calibri"/>
      <family val="2"/>
    </font>
    <font>
      <b/>
      <sz val="11"/>
      <color theme="1"/>
      <name val="Calibri"/>
      <family val="2"/>
      <scheme val="minor"/>
    </font>
    <font>
      <sz val="11"/>
      <color theme="1"/>
      <name val="Cambria"/>
      <family val="1"/>
      <scheme val="major"/>
    </font>
    <font>
      <sz val="13"/>
      <color theme="1"/>
      <name val="Palatino Linotype"/>
      <family val="1"/>
    </font>
    <font>
      <b/>
      <sz val="13"/>
      <color theme="1"/>
      <name val="Palatino Linotype"/>
      <family val="1"/>
    </font>
    <font>
      <b/>
      <sz val="10"/>
      <color rgb="FF000000"/>
      <name val="Cambria"/>
      <family val="1"/>
      <scheme val="major"/>
    </font>
    <font>
      <b/>
      <sz val="11"/>
      <color theme="1"/>
      <name val="Cambria"/>
      <family val="1"/>
      <scheme val="major"/>
    </font>
    <font>
      <b/>
      <sz val="11"/>
      <color rgb="FF000000"/>
      <name val="Cambria"/>
      <family val="1"/>
      <scheme val="major"/>
    </font>
    <font>
      <sz val="11"/>
      <color theme="1"/>
      <name val="Arial"/>
      <family val="2"/>
    </font>
    <font>
      <b/>
      <sz val="11"/>
      <color rgb="FF000000"/>
      <name val="Arial"/>
      <family val="2"/>
    </font>
    <font>
      <sz val="11"/>
      <color rgb="FF000000"/>
      <name val="Arial"/>
      <family val="2"/>
    </font>
    <font>
      <sz val="11"/>
      <color theme="1"/>
      <name val="Century Gothic"/>
      <family val="2"/>
    </font>
    <font>
      <sz val="12"/>
      <color theme="1"/>
      <name val="Calibri"/>
      <family val="2"/>
      <scheme val="minor"/>
    </font>
    <font>
      <b/>
      <sz val="12"/>
      <color theme="1"/>
      <name val="Calibri"/>
      <family val="2"/>
      <scheme val="minor"/>
    </font>
    <font>
      <b/>
      <sz val="12"/>
      <color indexed="8"/>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sz val="11"/>
      <name val="Calibri"/>
      <family val="2"/>
      <scheme val="minor"/>
    </font>
    <font>
      <b/>
      <sz val="11"/>
      <name val="Calibri"/>
      <family val="2"/>
      <scheme val="minor"/>
    </font>
    <font>
      <b/>
      <sz val="10"/>
      <name val="Cambria"/>
      <family val="1"/>
      <scheme val="major"/>
    </font>
    <font>
      <b/>
      <sz val="11"/>
      <name val="Cambria"/>
      <family val="1"/>
      <scheme val="major"/>
    </font>
    <font>
      <sz val="11"/>
      <name val="Cambria"/>
      <family val="1"/>
      <scheme val="major"/>
    </font>
    <font>
      <b/>
      <sz val="20"/>
      <color theme="1"/>
      <name val="Palatino Linotype"/>
      <family val="1"/>
    </font>
    <font>
      <b/>
      <sz val="16"/>
      <name val="Calibri"/>
      <family val="2"/>
      <scheme val="minor"/>
    </font>
    <font>
      <b/>
      <sz val="16"/>
      <color theme="1"/>
      <name val="Calibri"/>
      <family val="2"/>
      <scheme val="minor"/>
    </font>
    <font>
      <b/>
      <sz val="14"/>
      <name val="Calibri"/>
      <family val="2"/>
      <scheme val="minor"/>
    </font>
    <font>
      <b/>
      <sz val="12"/>
      <name val="Calibri"/>
      <family val="2"/>
      <scheme val="minor"/>
    </font>
    <font>
      <b/>
      <sz val="20"/>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94B3D6"/>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CE9D9"/>
      </patternFill>
    </fill>
    <fill>
      <patternFill patternType="solid">
        <fgColor rgb="FFE3DFEB"/>
      </patternFill>
    </fill>
    <fill>
      <patternFill patternType="solid">
        <fgColor theme="4" tint="0.59999389629810485"/>
        <bgColor indexed="64"/>
      </patternFill>
    </fill>
    <fill>
      <patternFill patternType="solid">
        <fgColor theme="7"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4">
    <xf numFmtId="0" fontId="0" fillId="0" borderId="0"/>
    <xf numFmtId="0" fontId="13" fillId="0" borderId="0" applyNumberFormat="0" applyFill="0" applyBorder="0" applyAlignment="0" applyProtection="0">
      <alignment vertical="top"/>
      <protection locked="0"/>
    </xf>
    <xf numFmtId="0" fontId="1" fillId="0" borderId="0"/>
    <xf numFmtId="9" fontId="12" fillId="0" borderId="0" applyFont="0" applyFill="0" applyBorder="0" applyAlignment="0" applyProtection="0"/>
  </cellStyleXfs>
  <cellXfs count="433">
    <xf numFmtId="0" fontId="0" fillId="0" borderId="0" xfId="0"/>
    <xf numFmtId="0" fontId="15" fillId="0" borderId="0" xfId="0" applyFont="1" applyAlignment="1" applyProtection="1">
      <alignment horizontal="center"/>
    </xf>
    <xf numFmtId="0" fontId="15" fillId="0" borderId="0" xfId="0" applyFont="1" applyAlignment="1" applyProtection="1"/>
    <xf numFmtId="0" fontId="15" fillId="0" borderId="0" xfId="0" applyFont="1" applyAlignment="1" applyProtection="1">
      <alignment horizontal="center" vertical="center"/>
    </xf>
    <xf numFmtId="0" fontId="15" fillId="0" borderId="0" xfId="0" applyFont="1" applyAlignment="1" applyProtection="1">
      <alignment wrapText="1"/>
    </xf>
    <xf numFmtId="0" fontId="15" fillId="0" borderId="0" xfId="0" applyFont="1" applyProtection="1"/>
    <xf numFmtId="0" fontId="16" fillId="0" borderId="1" xfId="0" applyFont="1" applyBorder="1" applyAlignment="1" applyProtection="1">
      <alignment vertical="center" wrapText="1"/>
      <protection locked="0"/>
    </xf>
    <xf numFmtId="0" fontId="0" fillId="0" borderId="0" xfId="0" applyProtection="1">
      <protection locked="0"/>
    </xf>
    <xf numFmtId="0" fontId="0" fillId="0" borderId="0" xfId="0" applyProtection="1"/>
    <xf numFmtId="0" fontId="0" fillId="0" borderId="0" xfId="0" applyAlignment="1" applyProtection="1">
      <alignment horizontal="center" vertical="center" wrapText="1"/>
    </xf>
    <xf numFmtId="2" fontId="5" fillId="0" borderId="1" xfId="2" applyNumberFormat="1" applyFont="1" applyFill="1" applyBorder="1" applyAlignment="1" applyProtection="1">
      <alignment horizontal="center" vertical="center" wrapText="1"/>
      <protection locked="0"/>
    </xf>
    <xf numFmtId="0" fontId="2" fillId="2" borderId="1" xfId="2" applyFont="1" applyFill="1" applyBorder="1" applyAlignment="1" applyProtection="1">
      <alignment horizontal="center" vertical="center" wrapText="1"/>
      <protection locked="0"/>
    </xf>
    <xf numFmtId="3" fontId="2" fillId="2" borderId="1" xfId="2" applyNumberFormat="1" applyFont="1" applyFill="1" applyBorder="1" applyAlignment="1" applyProtection="1">
      <alignment horizontal="center" vertical="center" wrapText="1"/>
      <protection locked="0"/>
    </xf>
    <xf numFmtId="0" fontId="2" fillId="3" borderId="1" xfId="2" applyFont="1" applyFill="1" applyBorder="1" applyAlignment="1" applyProtection="1">
      <alignment horizontal="center" vertical="center" wrapText="1"/>
      <protection locked="0"/>
    </xf>
    <xf numFmtId="3" fontId="2" fillId="3" borderId="1" xfId="2" applyNumberFormat="1" applyFont="1" applyFill="1" applyBorder="1" applyAlignment="1" applyProtection="1">
      <alignment horizontal="center" vertical="center" wrapText="1"/>
      <protection locked="0"/>
    </xf>
    <xf numFmtId="0" fontId="3" fillId="4" borderId="1" xfId="2" applyFont="1" applyFill="1" applyBorder="1" applyAlignment="1" applyProtection="1">
      <alignment horizontal="left" vertical="center" wrapText="1"/>
      <protection locked="0"/>
    </xf>
    <xf numFmtId="3" fontId="2" fillId="4" borderId="1" xfId="2" applyNumberFormat="1" applyFont="1" applyFill="1" applyBorder="1" applyAlignment="1" applyProtection="1">
      <alignment horizontal="center" vertical="center" wrapText="1"/>
      <protection locked="0"/>
    </xf>
    <xf numFmtId="9" fontId="12" fillId="5" borderId="2" xfId="3" applyFont="1" applyFill="1" applyBorder="1" applyAlignment="1" applyProtection="1">
      <alignment horizontal="center" vertical="center"/>
    </xf>
    <xf numFmtId="0" fontId="14" fillId="5" borderId="3" xfId="0" applyFont="1" applyFill="1" applyBorder="1" applyAlignment="1" applyProtection="1">
      <alignment horizontal="center"/>
    </xf>
    <xf numFmtId="0" fontId="14" fillId="5" borderId="3" xfId="0" applyFont="1" applyFill="1" applyBorder="1" applyAlignment="1" applyProtection="1">
      <alignment horizontal="center" vertical="center"/>
    </xf>
    <xf numFmtId="9" fontId="14" fillId="5" borderId="3" xfId="0" applyNumberFormat="1" applyFont="1" applyFill="1" applyBorder="1" applyAlignment="1" applyProtection="1">
      <alignment horizontal="center" vertical="center"/>
    </xf>
    <xf numFmtId="9" fontId="14" fillId="5" borderId="4" xfId="0" applyNumberFormat="1" applyFont="1" applyFill="1" applyBorder="1" applyAlignment="1" applyProtection="1">
      <alignment horizontal="center"/>
    </xf>
    <xf numFmtId="9" fontId="14" fillId="5" borderId="4" xfId="3" applyFont="1" applyFill="1" applyBorder="1" applyAlignment="1" applyProtection="1">
      <alignment horizontal="center" vertical="center"/>
    </xf>
    <xf numFmtId="0" fontId="0" fillId="5" borderId="0" xfId="0" applyFill="1" applyProtection="1"/>
    <xf numFmtId="0" fontId="14" fillId="5" borderId="5" xfId="0" applyFont="1" applyFill="1" applyBorder="1" applyAlignment="1" applyProtection="1">
      <alignment horizontal="center" vertical="center"/>
    </xf>
    <xf numFmtId="0" fontId="3" fillId="6" borderId="1" xfId="2" applyFont="1" applyFill="1" applyBorder="1" applyAlignment="1" applyProtection="1">
      <alignment horizontal="left" vertical="center" wrapText="1"/>
      <protection locked="0"/>
    </xf>
    <xf numFmtId="0" fontId="16" fillId="0" borderId="0" xfId="0" applyFont="1" applyAlignment="1" applyProtection="1">
      <alignment vertical="center" wrapText="1"/>
      <protection locked="0"/>
    </xf>
    <xf numFmtId="0" fontId="17"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wrapText="1"/>
      <protection locked="0"/>
    </xf>
    <xf numFmtId="0" fontId="16" fillId="0" borderId="0" xfId="0" applyFont="1" applyBorder="1" applyAlignment="1" applyProtection="1">
      <alignment horizontal="left" vertical="center" wrapText="1"/>
      <protection locked="0"/>
    </xf>
    <xf numFmtId="0" fontId="17" fillId="0" borderId="0" xfId="0" applyFont="1" applyBorder="1" applyAlignment="1" applyProtection="1">
      <alignment vertical="center" wrapText="1"/>
      <protection locked="0"/>
    </xf>
    <xf numFmtId="0" fontId="16" fillId="0" borderId="0"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16" fillId="0" borderId="0" xfId="0" applyFont="1" applyAlignment="1" applyProtection="1">
      <alignment horizontal="center" vertical="center" wrapText="1"/>
      <protection locked="0"/>
    </xf>
    <xf numFmtId="0" fontId="0" fillId="0" borderId="6" xfId="0" applyBorder="1" applyAlignment="1" applyProtection="1">
      <alignment horizontal="left" vertical="center"/>
    </xf>
    <xf numFmtId="0" fontId="0" fillId="5" borderId="7" xfId="0" applyFill="1" applyBorder="1" applyAlignment="1" applyProtection="1">
      <alignment horizontal="center" vertical="center"/>
    </xf>
    <xf numFmtId="0" fontId="0" fillId="0" borderId="0" xfId="0" applyBorder="1" applyProtection="1"/>
    <xf numFmtId="0" fontId="17" fillId="2" borderId="1" xfId="0" applyFont="1" applyFill="1" applyBorder="1" applyAlignment="1" applyProtection="1">
      <alignment vertical="center" wrapText="1"/>
    </xf>
    <xf numFmtId="0" fontId="17" fillId="2"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6" fillId="2" borderId="1" xfId="0" applyFont="1" applyFill="1" applyBorder="1" applyAlignment="1" applyProtection="1">
      <alignment vertical="center" wrapText="1"/>
    </xf>
    <xf numFmtId="0" fontId="18" fillId="0" borderId="0" xfId="0" applyFont="1" applyAlignment="1" applyProtection="1">
      <alignment horizontal="left" vertical="center"/>
      <protection locked="0"/>
    </xf>
    <xf numFmtId="0" fontId="15" fillId="0" borderId="0" xfId="0" applyFont="1" applyAlignment="1" applyProtection="1">
      <alignment horizontal="center"/>
      <protection locked="0"/>
    </xf>
    <xf numFmtId="0" fontId="15" fillId="0" borderId="0" xfId="0" applyFont="1" applyAlignment="1" applyProtection="1">
      <protection locked="0"/>
    </xf>
    <xf numFmtId="0" fontId="15" fillId="0" borderId="0" xfId="0" applyFont="1" applyAlignment="1" applyProtection="1">
      <alignment horizontal="center" vertical="center"/>
      <protection locked="0"/>
    </xf>
    <xf numFmtId="0" fontId="15" fillId="0" borderId="0" xfId="0" applyFont="1" applyProtection="1">
      <protection locked="0"/>
    </xf>
    <xf numFmtId="0" fontId="15" fillId="0" borderId="0" xfId="0" applyFont="1" applyAlignment="1" applyProtection="1">
      <alignment wrapText="1"/>
      <protection locked="0"/>
    </xf>
    <xf numFmtId="0" fontId="18" fillId="0" borderId="0" xfId="0" applyFont="1" applyAlignment="1" applyProtection="1">
      <alignment horizontal="left" vertical="center" wrapText="1"/>
      <protection locked="0"/>
    </xf>
    <xf numFmtId="0" fontId="19" fillId="0" borderId="0" xfId="0" applyFont="1" applyAlignment="1" applyProtection="1">
      <protection locked="0"/>
    </xf>
    <xf numFmtId="0" fontId="19" fillId="0" borderId="0" xfId="0" applyFont="1" applyProtection="1">
      <protection locked="0"/>
    </xf>
    <xf numFmtId="0" fontId="19" fillId="0" borderId="0" xfId="0" applyFont="1" applyAlignment="1" applyProtection="1">
      <alignment wrapText="1"/>
      <protection locked="0"/>
    </xf>
    <xf numFmtId="0" fontId="18" fillId="0" borderId="0" xfId="0" applyFont="1" applyAlignment="1" applyProtection="1">
      <alignment horizontal="left" vertical="center"/>
    </xf>
    <xf numFmtId="0" fontId="18"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21" fillId="0" borderId="0" xfId="0" applyFont="1"/>
    <xf numFmtId="0" fontId="22" fillId="8"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justify" vertical="center" wrapText="1"/>
    </xf>
    <xf numFmtId="0" fontId="23" fillId="0" borderId="1" xfId="0" applyFont="1" applyBorder="1" applyAlignment="1">
      <alignment horizontal="left" vertical="center"/>
    </xf>
    <xf numFmtId="2" fontId="23" fillId="0" borderId="1" xfId="0" applyNumberFormat="1" applyFont="1" applyBorder="1" applyAlignment="1">
      <alignment horizontal="center" vertical="center" wrapText="1"/>
    </xf>
    <xf numFmtId="0" fontId="21" fillId="0" borderId="0" xfId="0" applyFont="1" applyAlignment="1">
      <alignment horizontal="left" vertical="top"/>
    </xf>
    <xf numFmtId="0" fontId="22" fillId="8" borderId="1" xfId="0" applyFont="1" applyFill="1" applyBorder="1" applyAlignment="1">
      <alignment horizontal="left" vertical="top" wrapText="1"/>
    </xf>
    <xf numFmtId="0" fontId="24" fillId="0" borderId="0" xfId="0" applyFont="1" applyAlignment="1">
      <alignment horizontal="center" vertical="center"/>
    </xf>
    <xf numFmtId="0" fontId="18" fillId="0" borderId="0" xfId="0" applyFont="1" applyAlignment="1" applyProtection="1">
      <alignment vertical="center"/>
    </xf>
    <xf numFmtId="0" fontId="24" fillId="0" borderId="0" xfId="0" applyFont="1"/>
    <xf numFmtId="0" fontId="0" fillId="0" borderId="0" xfId="0" applyFill="1" applyProtection="1"/>
    <xf numFmtId="0" fontId="0" fillId="0" borderId="0" xfId="0" applyFill="1" applyAlignment="1" applyProtection="1">
      <alignment horizontal="center" vertical="center" wrapText="1"/>
    </xf>
    <xf numFmtId="0" fontId="23" fillId="0" borderId="1" xfId="0" applyFont="1" applyBorder="1" applyAlignment="1">
      <alignment vertical="center" wrapText="1"/>
    </xf>
    <xf numFmtId="0" fontId="3" fillId="9" borderId="1" xfId="2" applyFont="1" applyFill="1" applyBorder="1" applyAlignment="1" applyProtection="1">
      <alignment horizontal="left" vertical="center" wrapText="1"/>
      <protection locked="0"/>
    </xf>
    <xf numFmtId="9" fontId="12" fillId="5" borderId="1" xfId="3" applyFont="1" applyFill="1" applyBorder="1" applyAlignment="1" applyProtection="1">
      <alignment horizontal="center" vertical="center"/>
    </xf>
    <xf numFmtId="0" fontId="18" fillId="0" borderId="0" xfId="0" applyFont="1" applyAlignment="1" applyProtection="1">
      <alignment horizontal="left" vertical="center"/>
      <protection locked="0"/>
    </xf>
    <xf numFmtId="0" fontId="14" fillId="5" borderId="8" xfId="0" applyFont="1" applyFill="1" applyBorder="1" applyAlignment="1" applyProtection="1">
      <alignment horizontal="center"/>
    </xf>
    <xf numFmtId="0" fontId="0" fillId="5" borderId="1" xfId="0" applyFill="1" applyBorder="1" applyAlignment="1" applyProtection="1">
      <alignment horizontal="left" vertical="center"/>
    </xf>
    <xf numFmtId="0" fontId="14" fillId="5" borderId="4" xfId="3" applyNumberFormat="1" applyFont="1" applyFill="1" applyBorder="1" applyAlignment="1" applyProtection="1">
      <alignment horizontal="center" vertical="center"/>
    </xf>
    <xf numFmtId="0" fontId="22" fillId="0" borderId="1" xfId="0" applyFont="1" applyBorder="1" applyAlignment="1">
      <alignment horizontal="left" vertical="center" wrapText="1"/>
    </xf>
    <xf numFmtId="0" fontId="0" fillId="0" borderId="1" xfId="0" applyBorder="1" applyProtection="1">
      <protection locked="0"/>
    </xf>
    <xf numFmtId="0" fontId="0" fillId="10" borderId="1" xfId="0" applyFill="1" applyBorder="1" applyProtection="1">
      <protection locked="0"/>
    </xf>
    <xf numFmtId="0" fontId="0" fillId="0" borderId="0" xfId="0" applyFill="1" applyBorder="1"/>
    <xf numFmtId="0" fontId="0" fillId="11" borderId="1" xfId="0" applyFill="1" applyBorder="1" applyProtection="1">
      <protection locked="0"/>
    </xf>
    <xf numFmtId="0" fontId="0" fillId="0" borderId="1" xfId="0" applyBorder="1" applyAlignment="1" applyProtection="1">
      <alignment horizontal="center" vertical="top"/>
      <protection locked="0"/>
    </xf>
    <xf numFmtId="2" fontId="5" fillId="0" borderId="9" xfId="2" applyNumberFormat="1" applyFont="1" applyFill="1" applyBorder="1" applyAlignment="1" applyProtection="1">
      <alignment horizontal="center" vertical="center" wrapText="1"/>
      <protection locked="0"/>
    </xf>
    <xf numFmtId="0" fontId="6" fillId="0" borderId="0" xfId="0" applyFont="1" applyFill="1" applyBorder="1" applyAlignment="1">
      <alignment vertical="top" wrapText="1"/>
    </xf>
    <xf numFmtId="0" fontId="7" fillId="12" borderId="1" xfId="0" applyFont="1" applyFill="1" applyBorder="1" applyAlignment="1">
      <alignment horizontal="center" vertical="top" wrapText="1"/>
    </xf>
    <xf numFmtId="0" fontId="7" fillId="12" borderId="1" xfId="0" applyFont="1" applyFill="1" applyBorder="1" applyAlignment="1">
      <alignment horizontal="left" vertical="top" wrapText="1"/>
    </xf>
    <xf numFmtId="0" fontId="7" fillId="12" borderId="1" xfId="0" applyFont="1" applyFill="1" applyBorder="1" applyAlignment="1">
      <alignment horizontal="left" vertical="top" wrapText="1" indent="1"/>
    </xf>
    <xf numFmtId="0" fontId="25" fillId="0" borderId="0" xfId="0" applyFont="1"/>
    <xf numFmtId="0" fontId="26" fillId="13" borderId="1" xfId="0" applyFont="1" applyFill="1" applyBorder="1" applyAlignment="1" applyProtection="1">
      <alignment vertical="center" wrapText="1"/>
    </xf>
    <xf numFmtId="0" fontId="27" fillId="14" borderId="1" xfId="2" applyFont="1" applyFill="1" applyBorder="1" applyAlignment="1" applyProtection="1">
      <alignment vertical="center" wrapText="1"/>
    </xf>
    <xf numFmtId="0" fontId="25" fillId="0" borderId="1" xfId="0" applyFont="1" applyBorder="1" applyAlignment="1" applyProtection="1">
      <alignment horizontal="center" vertical="center" wrapText="1"/>
    </xf>
    <xf numFmtId="0" fontId="25" fillId="0" borderId="1" xfId="0" applyFont="1" applyBorder="1" applyAlignment="1" applyProtection="1">
      <alignment horizontal="left" vertical="top" wrapText="1"/>
    </xf>
    <xf numFmtId="0" fontId="25" fillId="0" borderId="1" xfId="0" applyFont="1" applyBorder="1" applyAlignment="1" applyProtection="1">
      <alignment horizontal="center" vertical="center" wrapText="1"/>
      <protection locked="0"/>
    </xf>
    <xf numFmtId="0" fontId="28" fillId="0" borderId="1" xfId="0" applyFont="1" applyFill="1" applyBorder="1" applyAlignment="1">
      <alignment horizontal="left" vertical="top"/>
    </xf>
    <xf numFmtId="0" fontId="29"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1" xfId="0" applyFont="1" applyFill="1" applyBorder="1" applyAlignment="1">
      <alignment horizontal="left" vertical="top"/>
    </xf>
    <xf numFmtId="0" fontId="29" fillId="0" borderId="1" xfId="0" applyFont="1" applyFill="1" applyBorder="1" applyAlignment="1">
      <alignment horizontal="left" vertical="top"/>
    </xf>
    <xf numFmtId="0" fontId="25" fillId="0" borderId="1" xfId="0" applyFont="1" applyBorder="1" applyAlignment="1">
      <alignment horizontal="center" vertical="center"/>
    </xf>
    <xf numFmtId="0" fontId="21" fillId="0" borderId="0" xfId="0" applyFont="1" applyFill="1"/>
    <xf numFmtId="0" fontId="30" fillId="0" borderId="1" xfId="0" applyFont="1" applyBorder="1" applyAlignment="1" applyProtection="1">
      <alignment horizontal="left" vertical="top" wrapText="1"/>
    </xf>
    <xf numFmtId="0" fontId="26" fillId="0" borderId="1" xfId="0" applyFont="1" applyBorder="1" applyAlignment="1" applyProtection="1">
      <alignment horizontal="left" vertical="top" wrapText="1"/>
    </xf>
    <xf numFmtId="0" fontId="8" fillId="2" borderId="1" xfId="0" applyFont="1" applyFill="1" applyBorder="1" applyAlignment="1" applyProtection="1">
      <alignment vertical="center" wrapText="1"/>
    </xf>
    <xf numFmtId="0" fontId="31" fillId="0" borderId="0" xfId="0" applyFont="1"/>
    <xf numFmtId="0" fontId="32" fillId="13" borderId="10" xfId="0" applyFont="1" applyFill="1" applyBorder="1" applyAlignment="1" applyProtection="1">
      <alignment horizontal="center" vertical="center" wrapText="1"/>
    </xf>
    <xf numFmtId="0" fontId="32" fillId="13" borderId="1" xfId="0" applyFont="1" applyFill="1" applyBorder="1" applyAlignment="1" applyProtection="1">
      <alignment horizontal="center" vertical="center" wrapText="1"/>
      <protection locked="0"/>
    </xf>
    <xf numFmtId="0" fontId="31" fillId="0" borderId="10" xfId="0" applyFont="1" applyBorder="1" applyAlignment="1" applyProtection="1">
      <alignment horizontal="center" vertical="center" wrapText="1"/>
    </xf>
    <xf numFmtId="9" fontId="31" fillId="0" borderId="1" xfId="3" applyFont="1" applyBorder="1" applyAlignment="1" applyProtection="1">
      <alignment horizontal="center" vertical="center" wrapText="1"/>
      <protection locked="0"/>
    </xf>
    <xf numFmtId="0" fontId="31" fillId="5" borderId="1" xfId="0" applyFont="1" applyFill="1" applyBorder="1" applyAlignment="1" applyProtection="1">
      <alignment horizontal="center" vertical="center" wrapText="1"/>
    </xf>
    <xf numFmtId="2" fontId="31" fillId="5" borderId="1" xfId="0" applyNumberFormat="1" applyFont="1" applyFill="1" applyBorder="1" applyAlignment="1" applyProtection="1">
      <alignment horizontal="center" vertical="center" wrapText="1"/>
    </xf>
    <xf numFmtId="0" fontId="31" fillId="15" borderId="1" xfId="0" applyFont="1" applyFill="1" applyBorder="1" applyAlignment="1" applyProtection="1">
      <alignment horizontal="center"/>
      <protection locked="0"/>
    </xf>
    <xf numFmtId="9" fontId="31" fillId="0" borderId="1" xfId="3" applyFont="1" applyBorder="1" applyAlignment="1" applyProtection="1">
      <alignment horizontal="center"/>
      <protection locked="0"/>
    </xf>
    <xf numFmtId="0" fontId="31" fillId="0" borderId="1" xfId="0" applyFont="1" applyBorder="1" applyAlignment="1" applyProtection="1">
      <alignment horizontal="center"/>
      <protection locked="0"/>
    </xf>
    <xf numFmtId="0" fontId="31" fillId="0" borderId="11" xfId="0" applyFont="1" applyBorder="1" applyAlignment="1" applyProtection="1">
      <alignment horizontal="center"/>
      <protection locked="0"/>
    </xf>
    <xf numFmtId="0" fontId="31" fillId="2" borderId="1" xfId="0"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31" fillId="6" borderId="1" xfId="0" applyFont="1" applyFill="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2" fontId="32" fillId="5" borderId="1" xfId="0" applyNumberFormat="1" applyFont="1" applyFill="1" applyBorder="1" applyAlignment="1" applyProtection="1">
      <alignment horizontal="center" vertical="center"/>
    </xf>
    <xf numFmtId="0" fontId="31" fillId="0" borderId="12" xfId="0" applyFont="1" applyBorder="1" applyAlignment="1" applyProtection="1">
      <alignment horizontal="center" vertical="center"/>
    </xf>
    <xf numFmtId="0" fontId="31" fillId="2" borderId="1"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1" fillId="6" borderId="6"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6" xfId="0" applyFont="1" applyFill="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31" fillId="15" borderId="1" xfId="0" applyFont="1" applyFill="1" applyBorder="1" applyAlignment="1" applyProtection="1">
      <alignment horizontal="center" vertical="center" wrapText="1"/>
    </xf>
    <xf numFmtId="0" fontId="31" fillId="15" borderId="6" xfId="0" applyFont="1" applyFill="1" applyBorder="1" applyAlignment="1" applyProtection="1">
      <alignment horizontal="center" vertical="center" wrapText="1"/>
    </xf>
    <xf numFmtId="0" fontId="31" fillId="5" borderId="11" xfId="0" applyFont="1" applyFill="1" applyBorder="1" applyAlignment="1" applyProtection="1">
      <alignment horizontal="center" vertical="center" wrapText="1"/>
    </xf>
    <xf numFmtId="0" fontId="31" fillId="5" borderId="13" xfId="0" applyFont="1" applyFill="1" applyBorder="1" applyAlignment="1" applyProtection="1">
      <alignment horizontal="center" vertical="center" wrapText="1"/>
    </xf>
    <xf numFmtId="0" fontId="10" fillId="0" borderId="0" xfId="0" applyFont="1"/>
    <xf numFmtId="0" fontId="11" fillId="0" borderId="0" xfId="0" applyFont="1" applyAlignment="1">
      <alignment horizontal="center" vertical="center"/>
    </xf>
    <xf numFmtId="0" fontId="33" fillId="0" borderId="14" xfId="0" applyFont="1" applyBorder="1" applyAlignment="1" applyProtection="1">
      <alignment horizontal="left" vertical="center"/>
    </xf>
    <xf numFmtId="0" fontId="34" fillId="0" borderId="0" xfId="0" applyFont="1" applyBorder="1" applyAlignment="1" applyProtection="1">
      <alignment horizontal="left" vertical="center" wrapText="1"/>
    </xf>
    <xf numFmtId="0" fontId="35" fillId="0" borderId="14" xfId="0" applyFont="1" applyBorder="1" applyAlignment="1" applyProtection="1">
      <alignment horizontal="center"/>
    </xf>
    <xf numFmtId="0" fontId="35" fillId="0" borderId="0" xfId="0" applyFont="1" applyBorder="1" applyAlignment="1" applyProtection="1"/>
    <xf numFmtId="0" fontId="33" fillId="0" borderId="0" xfId="0" applyFont="1" applyBorder="1" applyAlignment="1" applyProtection="1">
      <alignment vertical="center"/>
    </xf>
    <xf numFmtId="0" fontId="33" fillId="0" borderId="0" xfId="0" applyFont="1" applyBorder="1" applyAlignment="1" applyProtection="1">
      <alignment horizontal="left" vertical="center"/>
    </xf>
    <xf numFmtId="0" fontId="33" fillId="0" borderId="14" xfId="0" applyFont="1" applyBorder="1" applyAlignment="1" applyProtection="1">
      <alignment vertical="center"/>
    </xf>
    <xf numFmtId="0" fontId="35" fillId="0" borderId="0" xfId="0" applyFont="1" applyBorder="1" applyAlignment="1" applyProtection="1">
      <alignment horizontal="center" vertical="center"/>
    </xf>
    <xf numFmtId="0" fontId="35" fillId="0" borderId="0" xfId="0" applyFont="1" applyBorder="1" applyProtection="1"/>
    <xf numFmtId="0" fontId="33" fillId="0" borderId="14" xfId="0" applyFont="1" applyBorder="1" applyAlignment="1" applyProtection="1">
      <alignment horizontal="left" vertical="center" wrapText="1"/>
    </xf>
    <xf numFmtId="0" fontId="35" fillId="0" borderId="0" xfId="0" applyFont="1" applyBorder="1" applyAlignment="1" applyProtection="1">
      <alignment wrapText="1"/>
    </xf>
    <xf numFmtId="0" fontId="31" fillId="0" borderId="0" xfId="0" applyFont="1" applyProtection="1">
      <protection locked="0"/>
    </xf>
    <xf numFmtId="0" fontId="31" fillId="0" borderId="0" xfId="0" applyFont="1" applyFill="1" applyBorder="1" applyAlignment="1">
      <alignment horizontal="left" vertical="top"/>
    </xf>
    <xf numFmtId="0" fontId="31" fillId="0" borderId="0" xfId="0" applyFont="1" applyFill="1" applyBorder="1" applyAlignment="1"/>
    <xf numFmtId="0" fontId="31" fillId="0" borderId="0" xfId="0" applyFont="1" applyFill="1" applyBorder="1"/>
    <xf numFmtId="0" fontId="31" fillId="12" borderId="1" xfId="0" applyFont="1" applyFill="1" applyBorder="1" applyAlignment="1">
      <alignment horizontal="left" vertical="top" wrapText="1" indent="1"/>
    </xf>
    <xf numFmtId="0" fontId="31" fillId="0" borderId="1" xfId="0" applyFont="1" applyBorder="1" applyProtection="1">
      <protection locked="0"/>
    </xf>
    <xf numFmtId="0" fontId="31" fillId="9" borderId="1" xfId="0" applyFont="1" applyFill="1" applyBorder="1" applyProtection="1">
      <protection locked="0"/>
    </xf>
    <xf numFmtId="0" fontId="31" fillId="16" borderId="1" xfId="0" applyFont="1" applyFill="1" applyBorder="1" applyProtection="1">
      <protection locked="0"/>
    </xf>
    <xf numFmtId="0" fontId="31" fillId="10" borderId="1" xfId="0" applyFont="1" applyFill="1" applyBorder="1" applyProtection="1">
      <protection locked="0"/>
    </xf>
    <xf numFmtId="0" fontId="31" fillId="0" borderId="1" xfId="0" applyFont="1" applyFill="1" applyBorder="1"/>
    <xf numFmtId="0" fontId="32" fillId="13" borderId="12" xfId="0" applyFont="1" applyFill="1" applyBorder="1" applyAlignment="1" applyProtection="1">
      <alignment horizontal="center" vertical="center" wrapText="1"/>
    </xf>
    <xf numFmtId="0" fontId="32" fillId="13" borderId="15" xfId="0" applyFont="1" applyFill="1" applyBorder="1" applyAlignment="1" applyProtection="1">
      <alignment horizontal="center" vertical="center" wrapText="1"/>
    </xf>
    <xf numFmtId="0" fontId="31" fillId="17" borderId="1" xfId="0" applyFont="1" applyFill="1" applyBorder="1" applyProtection="1">
      <protection locked="0"/>
    </xf>
    <xf numFmtId="3" fontId="25" fillId="0" borderId="0" xfId="0" applyNumberFormat="1" applyFont="1" applyAlignment="1">
      <alignment horizontal="center" vertical="center"/>
    </xf>
    <xf numFmtId="3" fontId="25" fillId="7" borderId="1" xfId="0" applyNumberFormat="1" applyFont="1" applyFill="1" applyBorder="1" applyAlignment="1">
      <alignment horizontal="center" vertical="center"/>
    </xf>
    <xf numFmtId="3" fontId="25" fillId="0" borderId="1" xfId="0" applyNumberFormat="1" applyFont="1" applyFill="1" applyBorder="1" applyAlignment="1">
      <alignment horizontal="center" vertical="center"/>
    </xf>
    <xf numFmtId="3" fontId="28" fillId="0" borderId="1" xfId="0" applyNumberFormat="1" applyFont="1" applyFill="1" applyBorder="1" applyAlignment="1">
      <alignment horizontal="center" vertical="center"/>
    </xf>
    <xf numFmtId="10" fontId="12" fillId="5" borderId="12" xfId="3" applyNumberFormat="1" applyFont="1" applyFill="1" applyBorder="1" applyAlignment="1" applyProtection="1">
      <alignment vertical="center"/>
    </xf>
    <xf numFmtId="0" fontId="14" fillId="5" borderId="16" xfId="3" applyNumberFormat="1" applyFont="1" applyFill="1" applyBorder="1" applyAlignment="1" applyProtection="1">
      <alignment horizontal="center" vertical="center"/>
    </xf>
    <xf numFmtId="10" fontId="14" fillId="5" borderId="3" xfId="3" applyNumberFormat="1" applyFont="1" applyFill="1" applyBorder="1" applyAlignment="1" applyProtection="1">
      <alignment vertical="center"/>
    </xf>
    <xf numFmtId="0" fontId="26" fillId="13" borderId="1" xfId="0"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32" fillId="13" borderId="17" xfId="0" applyFont="1" applyFill="1" applyBorder="1" applyAlignment="1" applyProtection="1">
      <alignment horizontal="center" vertical="center" wrapText="1"/>
    </xf>
    <xf numFmtId="0" fontId="32" fillId="13" borderId="2" xfId="0" applyFont="1" applyFill="1" applyBorder="1" applyAlignment="1" applyProtection="1">
      <alignment horizontal="center" vertical="center" wrapText="1"/>
    </xf>
    <xf numFmtId="0" fontId="9" fillId="13" borderId="1" xfId="2" applyFont="1" applyFill="1" applyBorder="1" applyAlignment="1" applyProtection="1">
      <alignment horizontal="center" vertical="center" wrapText="1"/>
    </xf>
    <xf numFmtId="0" fontId="31" fillId="0" borderId="6" xfId="0" applyFont="1" applyBorder="1" applyAlignment="1" applyProtection="1">
      <alignment horizontal="center" vertical="center"/>
      <protection locked="0"/>
    </xf>
    <xf numFmtId="0" fontId="31" fillId="0" borderId="1" xfId="0" applyFont="1" applyBorder="1" applyAlignment="1" applyProtection="1">
      <alignment horizontal="center" vertical="center"/>
    </xf>
    <xf numFmtId="0" fontId="14" fillId="13" borderId="1" xfId="0" applyFont="1" applyFill="1" applyBorder="1" applyAlignment="1" applyProtection="1">
      <alignment horizontal="center" vertical="center" wrapText="1"/>
    </xf>
    <xf numFmtId="0" fontId="14" fillId="17" borderId="1" xfId="0" applyFont="1" applyFill="1" applyBorder="1" applyAlignment="1" applyProtection="1">
      <alignment horizontal="center" vertical="center"/>
    </xf>
    <xf numFmtId="0" fontId="14" fillId="17" borderId="1" xfId="0"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14" fillId="5" borderId="18" xfId="0" applyFont="1"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2" xfId="0" applyFill="1" applyBorder="1" applyAlignment="1" applyProtection="1">
      <alignment horizontal="center" vertical="center"/>
    </xf>
    <xf numFmtId="0" fontId="14" fillId="5" borderId="19" xfId="0" applyFont="1" applyFill="1" applyBorder="1" applyAlignment="1" applyProtection="1">
      <alignment horizontal="center"/>
    </xf>
    <xf numFmtId="0" fontId="31" fillId="0" borderId="0" xfId="0" applyFont="1" applyBorder="1" applyAlignment="1" applyProtection="1">
      <alignment horizontal="center" vertical="center"/>
    </xf>
    <xf numFmtId="9" fontId="23" fillId="0" borderId="1" xfId="3" applyFont="1" applyBorder="1" applyAlignment="1">
      <alignment horizontal="center" vertical="center" wrapText="1"/>
    </xf>
    <xf numFmtId="0" fontId="0" fillId="5" borderId="20" xfId="0" applyFill="1" applyBorder="1" applyAlignment="1" applyProtection="1">
      <alignment horizontal="center" vertical="center"/>
    </xf>
    <xf numFmtId="0" fontId="14" fillId="5" borderId="21" xfId="3" applyNumberFormat="1" applyFont="1" applyFill="1" applyBorder="1" applyAlignment="1" applyProtection="1">
      <alignment horizontal="center" vertical="center"/>
    </xf>
    <xf numFmtId="10" fontId="12" fillId="5" borderId="1" xfId="3" applyNumberFormat="1" applyFont="1" applyFill="1" applyBorder="1" applyAlignment="1" applyProtection="1">
      <alignment vertical="center"/>
    </xf>
    <xf numFmtId="10" fontId="14" fillId="5" borderId="1" xfId="3" applyNumberFormat="1" applyFont="1" applyFill="1" applyBorder="1" applyAlignment="1" applyProtection="1">
      <alignment vertical="center"/>
    </xf>
    <xf numFmtId="9" fontId="14" fillId="5" borderId="1" xfId="3" applyFont="1" applyFill="1" applyBorder="1" applyAlignment="1" applyProtection="1">
      <alignment horizontal="center" vertical="center"/>
    </xf>
    <xf numFmtId="0" fontId="16"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28" fillId="0" borderId="1" xfId="0" applyFont="1" applyFill="1" applyBorder="1" applyAlignment="1">
      <alignment horizontal="left" vertical="top" wrapText="1"/>
    </xf>
    <xf numFmtId="0" fontId="31" fillId="0" borderId="10" xfId="0" applyFont="1" applyFill="1" applyBorder="1" applyAlignment="1" applyProtection="1">
      <alignment horizontal="center" vertical="center" wrapText="1"/>
    </xf>
    <xf numFmtId="0" fontId="32" fillId="13" borderId="1" xfId="0" applyFont="1" applyFill="1" applyBorder="1" applyAlignment="1" applyProtection="1">
      <alignment horizontal="center" vertical="top" wrapText="1"/>
    </xf>
    <xf numFmtId="0" fontId="25" fillId="0" borderId="1" xfId="0" applyFont="1" applyBorder="1" applyAlignment="1" applyProtection="1">
      <alignment vertical="top" wrapText="1"/>
      <protection locked="0"/>
    </xf>
    <xf numFmtId="0" fontId="25" fillId="0" borderId="1" xfId="0" applyFont="1" applyBorder="1" applyProtection="1">
      <protection locked="0"/>
    </xf>
    <xf numFmtId="0" fontId="25" fillId="0" borderId="1" xfId="0" applyFont="1" applyBorder="1" applyAlignment="1" applyProtection="1">
      <alignment horizontal="left" vertical="top" wrapText="1"/>
      <protection locked="0"/>
    </xf>
    <xf numFmtId="3" fontId="25" fillId="0" borderId="1"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0" fontId="25"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xf>
    <xf numFmtId="0" fontId="28" fillId="0" borderId="1" xfId="0" applyFont="1" applyFill="1" applyBorder="1" applyAlignment="1" applyProtection="1">
      <alignment horizontal="left" vertical="top"/>
    </xf>
    <xf numFmtId="0" fontId="25" fillId="0" borderId="1" xfId="0" applyFont="1" applyFill="1" applyBorder="1" applyAlignment="1" applyProtection="1">
      <alignment horizontal="left" vertical="top"/>
    </xf>
    <xf numFmtId="0" fontId="25" fillId="0" borderId="1" xfId="0" applyFont="1" applyBorder="1" applyAlignment="1" applyProtection="1">
      <alignment horizontal="center" vertical="center"/>
    </xf>
    <xf numFmtId="0" fontId="25" fillId="0" borderId="0" xfId="0" applyFont="1" applyProtection="1"/>
    <xf numFmtId="3" fontId="25" fillId="0" borderId="1" xfId="0" applyNumberFormat="1" applyFont="1" applyFill="1" applyBorder="1" applyAlignment="1" applyProtection="1">
      <alignment horizontal="left" vertical="top"/>
    </xf>
    <xf numFmtId="0" fontId="25" fillId="0" borderId="1" xfId="0" applyFont="1" applyFill="1" applyBorder="1" applyAlignment="1" applyProtection="1">
      <alignment horizontal="left" vertical="top"/>
      <protection locked="0"/>
    </xf>
    <xf numFmtId="0" fontId="7" fillId="12" borderId="1" xfId="0" applyFont="1" applyFill="1" applyBorder="1" applyAlignment="1" applyProtection="1">
      <alignment horizontal="left" vertical="top" wrapText="1" indent="1"/>
    </xf>
    <xf numFmtId="0" fontId="31" fillId="0" borderId="1" xfId="0" applyFont="1" applyBorder="1" applyAlignment="1" applyProtection="1">
      <alignment horizontal="center" vertical="center"/>
      <protection locked="0"/>
    </xf>
    <xf numFmtId="0" fontId="31" fillId="0" borderId="22" xfId="0" applyFont="1" applyBorder="1" applyProtection="1"/>
    <xf numFmtId="0" fontId="31" fillId="0" borderId="23" xfId="0" applyFont="1" applyBorder="1" applyProtection="1"/>
    <xf numFmtId="0" fontId="31" fillId="0" borderId="24" xfId="0" applyFont="1" applyBorder="1" applyProtection="1"/>
    <xf numFmtId="0" fontId="31" fillId="0" borderId="14" xfId="0" applyFont="1" applyBorder="1" applyProtection="1"/>
    <xf numFmtId="0" fontId="31" fillId="0" borderId="0" xfId="0" applyFont="1" applyBorder="1" applyProtection="1"/>
    <xf numFmtId="0" fontId="31" fillId="0" borderId="25" xfId="0" applyFont="1" applyBorder="1" applyProtection="1"/>
    <xf numFmtId="0" fontId="31" fillId="0" borderId="0"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0" xfId="0" applyFont="1" applyBorder="1" applyProtection="1"/>
    <xf numFmtId="0" fontId="31" fillId="0" borderId="26" xfId="0" applyFont="1" applyBorder="1" applyProtection="1"/>
    <xf numFmtId="0" fontId="31" fillId="0" borderId="27" xfId="0" applyFont="1" applyBorder="1" applyProtection="1"/>
    <xf numFmtId="0" fontId="31" fillId="0" borderId="28" xfId="0" applyFont="1" applyBorder="1" applyProtection="1"/>
    <xf numFmtId="0" fontId="31" fillId="0" borderId="1" xfId="0" applyFont="1" applyFill="1" applyBorder="1" applyAlignment="1" applyProtection="1">
      <alignment horizontal="left" wrapText="1"/>
      <protection locked="0"/>
    </xf>
    <xf numFmtId="0" fontId="31" fillId="18" borderId="1" xfId="0" applyFont="1" applyFill="1" applyBorder="1" applyAlignment="1" applyProtection="1">
      <alignment horizontal="left" wrapText="1"/>
      <protection locked="0"/>
    </xf>
    <xf numFmtId="0" fontId="31" fillId="19" borderId="1" xfId="0" applyFont="1" applyFill="1" applyBorder="1" applyAlignment="1" applyProtection="1">
      <alignment horizontal="left" wrapText="1"/>
      <protection locked="0"/>
    </xf>
    <xf numFmtId="0" fontId="31" fillId="0" borderId="12" xfId="0" applyFont="1" applyBorder="1" applyAlignment="1" applyProtection="1">
      <alignment horizontal="center" vertical="center"/>
      <protection locked="0"/>
    </xf>
    <xf numFmtId="0" fontId="0" fillId="0" borderId="1" xfId="0" applyBorder="1" applyAlignment="1" applyProtection="1">
      <alignment horizontal="center" vertical="top"/>
    </xf>
    <xf numFmtId="0" fontId="0" fillId="10" borderId="1" xfId="0" applyFill="1" applyBorder="1" applyProtection="1"/>
    <xf numFmtId="0" fontId="0" fillId="10" borderId="15" xfId="0" applyFill="1" applyBorder="1" applyProtection="1"/>
    <xf numFmtId="0" fontId="0" fillId="0" borderId="1" xfId="0" applyBorder="1" applyProtection="1"/>
    <xf numFmtId="1" fontId="0" fillId="10" borderId="1" xfId="0" applyNumberFormat="1" applyFill="1" applyBorder="1" applyProtection="1"/>
    <xf numFmtId="2" fontId="0" fillId="11" borderId="1" xfId="0" applyNumberFormat="1" applyFill="1" applyBorder="1" applyProtection="1"/>
    <xf numFmtId="0" fontId="14" fillId="13" borderId="29" xfId="0" applyFont="1"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31" fillId="0" borderId="9"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2" borderId="30" xfId="0" applyFont="1" applyFill="1" applyBorder="1" applyAlignment="1" applyProtection="1">
      <alignment horizontal="center" vertical="center"/>
      <protection locked="0"/>
    </xf>
    <xf numFmtId="0" fontId="31" fillId="3" borderId="30" xfId="0" applyFont="1" applyFill="1" applyBorder="1" applyAlignment="1" applyProtection="1">
      <alignment horizontal="center" vertical="center"/>
      <protection locked="0"/>
    </xf>
    <xf numFmtId="0" fontId="31" fillId="6" borderId="30" xfId="0" applyFont="1" applyFill="1" applyBorder="1" applyAlignment="1" applyProtection="1">
      <alignment horizontal="center" vertical="center"/>
      <protection locked="0"/>
    </xf>
    <xf numFmtId="0" fontId="31" fillId="4" borderId="6" xfId="0" applyFont="1" applyFill="1" applyBorder="1" applyAlignment="1" applyProtection="1">
      <alignment horizontal="center" vertical="center"/>
      <protection locked="0"/>
    </xf>
    <xf numFmtId="0" fontId="31" fillId="0" borderId="0" xfId="0" applyFont="1" applyFill="1" applyBorder="1" applyAlignment="1" applyProtection="1">
      <alignment horizontal="left" wrapText="1"/>
      <protection locked="0"/>
    </xf>
    <xf numFmtId="0" fontId="16" fillId="0" borderId="1" xfId="0" applyFont="1" applyBorder="1" applyAlignment="1" applyProtection="1">
      <alignment horizontal="center" vertical="center" wrapText="1"/>
      <protection locked="0"/>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1" fillId="0" borderId="6" xfId="0" applyFont="1" applyBorder="1" applyAlignment="1" applyProtection="1">
      <alignment horizontal="center" vertical="center"/>
      <protection locked="0"/>
    </xf>
    <xf numFmtId="0" fontId="0" fillId="0" borderId="1" xfId="0" applyBorder="1" applyAlignment="1" applyProtection="1">
      <alignment horizontal="center"/>
      <protection locked="0"/>
    </xf>
    <xf numFmtId="0" fontId="14" fillId="0" borderId="1" xfId="0" applyFont="1" applyBorder="1" applyAlignment="1" applyProtection="1">
      <alignment horizontal="center"/>
      <protection locked="0"/>
    </xf>
    <xf numFmtId="3" fontId="25" fillId="0" borderId="1" xfId="0" applyNumberFormat="1" applyFont="1" applyFill="1" applyBorder="1" applyAlignment="1" applyProtection="1">
      <alignment horizontal="left" vertical="top"/>
      <protection locked="0"/>
    </xf>
    <xf numFmtId="2" fontId="23" fillId="0" borderId="1" xfId="0" applyNumberFormat="1" applyFont="1" applyBorder="1" applyAlignment="1" applyProtection="1">
      <alignment horizontal="center" vertical="center" wrapText="1"/>
      <protection locked="0"/>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1" fillId="0" borderId="6"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2" fillId="3" borderId="1" xfId="2" quotePrefix="1" applyFont="1" applyFill="1" applyBorder="1" applyAlignment="1" applyProtection="1">
      <alignment horizontal="center" vertical="center" wrapText="1"/>
      <protection locked="0"/>
    </xf>
    <xf numFmtId="14" fontId="2" fillId="3" borderId="1" xfId="2" applyNumberFormat="1" applyFont="1" applyFill="1" applyBorder="1" applyAlignment="1" applyProtection="1">
      <alignment horizontal="center" vertical="center" wrapText="1"/>
      <protection locked="0"/>
    </xf>
    <xf numFmtId="0" fontId="0" fillId="21"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1" xfId="0" applyFont="1" applyBorder="1" applyAlignment="1" applyProtection="1">
      <alignment horizontal="center" vertical="center" wrapText="1"/>
      <protection locked="0"/>
    </xf>
    <xf numFmtId="10" fontId="31" fillId="16" borderId="1" xfId="0" applyNumberFormat="1" applyFont="1" applyFill="1" applyBorder="1" applyProtection="1">
      <protection locked="0"/>
    </xf>
    <xf numFmtId="0" fontId="18" fillId="0" borderId="0" xfId="0" applyFont="1" applyAlignment="1" applyProtection="1">
      <alignment horizontal="left" vertical="center" wrapText="1"/>
      <protection locked="0"/>
    </xf>
    <xf numFmtId="0" fontId="17" fillId="7" borderId="1" xfId="0" applyFont="1" applyFill="1" applyBorder="1" applyAlignment="1" applyProtection="1">
      <alignment horizontal="left" vertical="center" wrapText="1"/>
    </xf>
    <xf numFmtId="0" fontId="16" fillId="0" borderId="1" xfId="0" applyFont="1" applyBorder="1" applyAlignment="1" applyProtection="1">
      <alignment horizontal="center" vertical="center" wrapText="1"/>
      <protection locked="0"/>
    </xf>
    <xf numFmtId="0" fontId="8" fillId="7" borderId="1" xfId="0" applyFont="1" applyFill="1" applyBorder="1" applyAlignment="1" applyProtection="1">
      <alignment horizontal="left" vertical="center" wrapText="1"/>
    </xf>
    <xf numFmtId="0" fontId="18" fillId="0" borderId="0" xfId="0" applyFont="1" applyAlignment="1" applyProtection="1">
      <alignment horizontal="left" vertical="center"/>
      <protection locked="0"/>
    </xf>
    <xf numFmtId="0" fontId="16" fillId="0" borderId="9"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49" fontId="13" fillId="0" borderId="9" xfId="1"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17" fillId="0" borderId="9" xfId="0" applyFont="1" applyFill="1" applyBorder="1" applyAlignment="1" applyProtection="1">
      <alignment horizontal="center" vertical="center" wrapText="1"/>
      <protection locked="0"/>
    </xf>
    <xf numFmtId="0" fontId="17" fillId="0" borderId="30"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36" fillId="14"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0" fontId="22" fillId="0" borderId="12" xfId="0" applyFont="1" applyBorder="1" applyAlignment="1">
      <alignment horizontal="left" vertical="center"/>
    </xf>
    <xf numFmtId="0" fontId="22" fillId="0" borderId="31" xfId="0" applyFont="1" applyBorder="1" applyAlignment="1">
      <alignment horizontal="left" vertical="center"/>
    </xf>
    <xf numFmtId="0" fontId="23" fillId="0" borderId="12" xfId="0" applyFont="1" applyBorder="1" applyAlignment="1">
      <alignment horizontal="left" vertical="center" wrapText="1"/>
    </xf>
    <xf numFmtId="0" fontId="23" fillId="0" borderId="31" xfId="0" applyFont="1" applyBorder="1" applyAlignment="1">
      <alignment horizontal="left" vertical="center" wrapText="1"/>
    </xf>
    <xf numFmtId="0" fontId="22" fillId="8" borderId="9" xfId="0" applyFont="1" applyFill="1" applyBorder="1" applyAlignment="1">
      <alignment horizontal="left" vertical="center" wrapText="1"/>
    </xf>
    <xf numFmtId="0" fontId="22" fillId="8" borderId="30" xfId="0" applyFont="1" applyFill="1" applyBorder="1" applyAlignment="1">
      <alignment horizontal="left" vertical="center" wrapText="1"/>
    </xf>
    <xf numFmtId="0" fontId="20" fillId="0" borderId="32" xfId="0" applyFont="1" applyBorder="1" applyAlignment="1" applyProtection="1">
      <alignment horizontal="left" wrapText="1"/>
    </xf>
    <xf numFmtId="0" fontId="20" fillId="0" borderId="0" xfId="0" applyFont="1" applyAlignment="1" applyProtection="1">
      <alignment horizontal="left" wrapText="1"/>
    </xf>
    <xf numFmtId="0" fontId="23" fillId="0" borderId="1" xfId="0" applyFont="1" applyBorder="1" applyAlignment="1">
      <alignment horizontal="center" vertical="center" wrapText="1"/>
    </xf>
    <xf numFmtId="0" fontId="26" fillId="13" borderId="1" xfId="0"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pplyProtection="1">
      <alignment horizontal="left" vertical="center"/>
    </xf>
    <xf numFmtId="0" fontId="25" fillId="0" borderId="1" xfId="0" applyFont="1" applyFill="1" applyBorder="1" applyAlignment="1" applyProtection="1">
      <alignment horizontal="center" vertical="center"/>
    </xf>
    <xf numFmtId="0" fontId="26" fillId="0" borderId="9" xfId="0" applyFont="1" applyBorder="1" applyAlignment="1">
      <alignment horizontal="center"/>
    </xf>
    <xf numFmtId="0" fontId="26" fillId="0" borderId="30" xfId="0" applyFont="1" applyBorder="1" applyAlignment="1">
      <alignment horizontal="center"/>
    </xf>
    <xf numFmtId="0" fontId="26" fillId="0" borderId="6" xfId="0" applyFont="1" applyBorder="1" applyAlignment="1">
      <alignment horizontal="center"/>
    </xf>
    <xf numFmtId="0" fontId="29" fillId="0" borderId="12" xfId="0" applyFont="1" applyFill="1" applyBorder="1" applyAlignment="1" applyProtection="1">
      <alignment horizontal="left" vertical="center"/>
    </xf>
    <xf numFmtId="0" fontId="29" fillId="0" borderId="15" xfId="0" applyFont="1" applyFill="1" applyBorder="1" applyAlignment="1" applyProtection="1">
      <alignment horizontal="left" vertical="center"/>
    </xf>
    <xf numFmtId="0" fontId="29" fillId="0" borderId="31" xfId="0" applyFont="1" applyFill="1" applyBorder="1" applyAlignment="1" applyProtection="1">
      <alignment horizontal="left" vertical="center"/>
    </xf>
    <xf numFmtId="0" fontId="29" fillId="0" borderId="12"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28" fillId="0" borderId="9" xfId="0" applyFont="1" applyFill="1" applyBorder="1" applyAlignment="1" applyProtection="1">
      <alignment horizontal="right" vertical="top"/>
    </xf>
    <xf numFmtId="0" fontId="28" fillId="0" borderId="30" xfId="0" applyFont="1" applyFill="1" applyBorder="1" applyAlignment="1" applyProtection="1">
      <alignment horizontal="right" vertical="top"/>
    </xf>
    <xf numFmtId="0" fontId="28" fillId="0" borderId="6" xfId="0" applyFont="1" applyFill="1" applyBorder="1" applyAlignment="1" applyProtection="1">
      <alignment horizontal="right" vertical="top"/>
    </xf>
    <xf numFmtId="0" fontId="25" fillId="0" borderId="9" xfId="0" applyFont="1" applyBorder="1" applyAlignment="1">
      <alignment horizontal="center"/>
    </xf>
    <xf numFmtId="0" fontId="25" fillId="0" borderId="30" xfId="0" applyFont="1" applyBorder="1" applyAlignment="1">
      <alignment horizontal="center"/>
    </xf>
    <xf numFmtId="0" fontId="25" fillId="0" borderId="6" xfId="0" applyFont="1" applyBorder="1" applyAlignment="1">
      <alignment horizontal="center"/>
    </xf>
    <xf numFmtId="0" fontId="37" fillId="13" borderId="1" xfId="0" applyFont="1" applyFill="1" applyBorder="1" applyAlignment="1" applyProtection="1">
      <alignment horizontal="center"/>
    </xf>
    <xf numFmtId="0" fontId="25" fillId="0" borderId="1" xfId="0" applyFont="1" applyFill="1" applyBorder="1" applyAlignment="1">
      <alignment horizontal="left" vertical="center"/>
    </xf>
    <xf numFmtId="0" fontId="25" fillId="0" borderId="9" xfId="0" applyFont="1" applyBorder="1" applyAlignment="1" applyProtection="1">
      <alignment horizontal="center" vertical="top" wrapText="1"/>
      <protection locked="0"/>
    </xf>
    <xf numFmtId="0" fontId="25" fillId="0" borderId="30" xfId="0" applyFont="1" applyBorder="1" applyAlignment="1" applyProtection="1">
      <alignment horizontal="center" vertical="top" wrapText="1"/>
      <protection locked="0"/>
    </xf>
    <xf numFmtId="0" fontId="25" fillId="0" borderId="6" xfId="0" applyFont="1" applyBorder="1" applyAlignment="1" applyProtection="1">
      <alignment horizontal="center" vertical="top" wrapText="1"/>
      <protection locked="0"/>
    </xf>
    <xf numFmtId="9" fontId="12" fillId="5" borderId="12" xfId="3" applyFont="1" applyFill="1" applyBorder="1" applyAlignment="1" applyProtection="1">
      <alignment horizontal="center" vertical="center"/>
    </xf>
    <xf numFmtId="9" fontId="12" fillId="5" borderId="15" xfId="3" applyFont="1" applyFill="1" applyBorder="1" applyAlignment="1" applyProtection="1">
      <alignment horizontal="center" vertical="center"/>
    </xf>
    <xf numFmtId="9" fontId="12" fillId="5" borderId="31" xfId="3" applyFont="1" applyFill="1" applyBorder="1" applyAlignment="1" applyProtection="1">
      <alignment horizontal="center" vertical="center"/>
    </xf>
    <xf numFmtId="0" fontId="0" fillId="5" borderId="12"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31" xfId="0" applyFill="1" applyBorder="1" applyAlignment="1" applyProtection="1">
      <alignment horizontal="center" vertical="center"/>
    </xf>
    <xf numFmtId="9" fontId="12" fillId="5" borderId="44" xfId="3" applyFont="1" applyFill="1" applyBorder="1" applyAlignment="1" applyProtection="1">
      <alignment horizontal="center" vertical="center"/>
    </xf>
    <xf numFmtId="0" fontId="0" fillId="3" borderId="34" xfId="0" applyFill="1" applyBorder="1" applyAlignment="1" applyProtection="1">
      <alignment horizontal="center" vertical="center"/>
      <protection locked="0"/>
    </xf>
    <xf numFmtId="0" fontId="15" fillId="0" borderId="0" xfId="0" applyFont="1" applyAlignment="1" applyProtection="1">
      <alignment horizontal="center" wrapText="1"/>
    </xf>
    <xf numFmtId="9" fontId="12" fillId="5" borderId="34" xfId="3" applyFont="1" applyFill="1" applyBorder="1" applyAlignment="1" applyProtection="1">
      <alignment horizontal="center" vertical="center"/>
    </xf>
    <xf numFmtId="0" fontId="20" fillId="0" borderId="0" xfId="0" applyFont="1" applyAlignment="1" applyProtection="1">
      <alignment horizontal="left" vertical="top" wrapText="1"/>
    </xf>
    <xf numFmtId="0" fontId="20" fillId="0" borderId="0" xfId="0" applyFont="1" applyAlignment="1" applyProtection="1">
      <alignment horizontal="center" vertical="center" wrapText="1"/>
    </xf>
    <xf numFmtId="0" fontId="0" fillId="0" borderId="0" xfId="0" applyAlignment="1" applyProtection="1">
      <alignment horizontal="center"/>
    </xf>
    <xf numFmtId="0" fontId="0" fillId="0" borderId="9"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33" xfId="0" applyBorder="1" applyAlignment="1" applyProtection="1">
      <alignment horizontal="left" vertical="center" wrapText="1"/>
    </xf>
    <xf numFmtId="0" fontId="14" fillId="5" borderId="3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38" xfId="0" applyFont="1" applyFill="1" applyBorder="1" applyAlignment="1" applyProtection="1">
      <alignment horizontal="center" vertical="center"/>
    </xf>
    <xf numFmtId="0" fontId="0" fillId="5" borderId="10" xfId="0" applyFill="1" applyBorder="1" applyAlignment="1" applyProtection="1">
      <alignment horizontal="center" vertical="center"/>
    </xf>
    <xf numFmtId="0" fontId="38" fillId="20" borderId="1" xfId="0" applyFont="1" applyFill="1" applyBorder="1" applyAlignment="1" applyProtection="1">
      <alignment horizontal="center"/>
    </xf>
    <xf numFmtId="0" fontId="0" fillId="0" borderId="1" xfId="0" applyBorder="1" applyAlignment="1" applyProtection="1">
      <alignment horizontal="center" vertical="center"/>
      <protection locked="0"/>
    </xf>
    <xf numFmtId="0" fontId="0" fillId="5" borderId="1" xfId="0" applyFill="1" applyBorder="1" applyAlignment="1" applyProtection="1">
      <alignment horizontal="center" vertical="center"/>
    </xf>
    <xf numFmtId="0" fontId="0" fillId="0" borderId="10" xfId="0" applyBorder="1" applyAlignment="1" applyProtection="1">
      <alignment horizontal="center" vertical="center"/>
    </xf>
    <xf numFmtId="0" fontId="14" fillId="5" borderId="19" xfId="0" applyFont="1" applyFill="1" applyBorder="1" applyAlignment="1" applyProtection="1">
      <alignment horizontal="center"/>
    </xf>
    <xf numFmtId="0" fontId="14" fillId="5" borderId="43" xfId="0" applyFont="1" applyFill="1" applyBorder="1" applyAlignment="1" applyProtection="1">
      <alignment horizontal="center"/>
    </xf>
    <xf numFmtId="0" fontId="14" fillId="17"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protection locked="0"/>
    </xf>
    <xf numFmtId="0" fontId="14" fillId="17" borderId="1" xfId="0" applyFont="1" applyFill="1" applyBorder="1" applyAlignment="1" applyProtection="1">
      <alignment horizontal="center" vertical="center"/>
    </xf>
    <xf numFmtId="0" fontId="0" fillId="0" borderId="40" xfId="0"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42" xfId="0" applyBorder="1" applyAlignment="1" applyProtection="1">
      <alignment horizontal="left" vertical="center" wrapText="1"/>
    </xf>
    <xf numFmtId="0" fontId="18" fillId="0" borderId="0" xfId="0" applyFont="1" applyAlignment="1" applyProtection="1">
      <alignment horizontal="left" vertical="center"/>
    </xf>
    <xf numFmtId="0" fontId="0" fillId="5" borderId="2" xfId="0" applyFill="1" applyBorder="1" applyAlignment="1" applyProtection="1">
      <alignment horizontal="center" vertical="center"/>
    </xf>
    <xf numFmtId="9" fontId="12" fillId="5" borderId="39" xfId="3" applyFont="1" applyFill="1" applyBorder="1" applyAlignment="1" applyProtection="1">
      <alignment horizontal="center" vertical="center"/>
    </xf>
    <xf numFmtId="0" fontId="18" fillId="0" borderId="0" xfId="0" applyFont="1" applyAlignment="1" applyProtection="1">
      <alignment horizontal="center" vertical="top"/>
    </xf>
    <xf numFmtId="0" fontId="18" fillId="0" borderId="0" xfId="0" applyFont="1" applyAlignment="1" applyProtection="1">
      <alignment horizontal="left" vertical="top"/>
    </xf>
    <xf numFmtId="0" fontId="14" fillId="20" borderId="1" xfId="0" applyFont="1" applyFill="1" applyBorder="1" applyAlignment="1" applyProtection="1">
      <alignment horizontal="center"/>
    </xf>
    <xf numFmtId="0" fontId="14" fillId="17" borderId="1" xfId="0" applyFont="1" applyFill="1" applyBorder="1" applyAlignment="1" applyProtection="1">
      <alignment horizontal="center" wrapText="1"/>
      <protection locked="0"/>
    </xf>
    <xf numFmtId="0" fontId="14" fillId="0" borderId="0" xfId="0" applyFont="1" applyAlignment="1" applyProtection="1">
      <alignment horizontal="left" vertical="top" wrapText="1"/>
    </xf>
    <xf numFmtId="0" fontId="14" fillId="13" borderId="20" xfId="0" applyFont="1" applyFill="1" applyBorder="1" applyAlignment="1" applyProtection="1">
      <alignment horizontal="center" vertical="center" wrapText="1"/>
    </xf>
    <xf numFmtId="0" fontId="14" fillId="13" borderId="35" xfId="0" applyFont="1" applyFill="1" applyBorder="1" applyAlignment="1" applyProtection="1">
      <alignment horizontal="center" vertical="center" wrapText="1"/>
    </xf>
    <xf numFmtId="0" fontId="14" fillId="13" borderId="36" xfId="0" applyFont="1" applyFill="1" applyBorder="1" applyAlignment="1" applyProtection="1">
      <alignment horizontal="center" vertical="center" wrapText="1"/>
    </xf>
    <xf numFmtId="0" fontId="31" fillId="0" borderId="9"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4" fillId="0" borderId="14"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25" xfId="0" applyFont="1" applyBorder="1" applyAlignment="1" applyProtection="1">
      <alignment horizontal="left" vertical="top" wrapText="1"/>
    </xf>
    <xf numFmtId="0" fontId="32" fillId="13" borderId="2" xfId="0" applyFont="1" applyFill="1" applyBorder="1" applyAlignment="1" applyProtection="1">
      <alignment horizontal="center" vertical="center" wrapText="1"/>
    </xf>
    <xf numFmtId="0" fontId="32" fillId="13" borderId="20" xfId="0" applyFont="1" applyFill="1" applyBorder="1" applyAlignment="1" applyProtection="1">
      <alignment horizontal="center" vertical="center" wrapText="1"/>
    </xf>
    <xf numFmtId="0" fontId="31" fillId="0" borderId="11" xfId="0" applyFont="1" applyBorder="1" applyAlignment="1" applyProtection="1">
      <alignment horizontal="left" vertical="center" wrapText="1"/>
    </xf>
    <xf numFmtId="0" fontId="31" fillId="0" borderId="40" xfId="0" applyFont="1" applyBorder="1" applyAlignment="1" applyProtection="1">
      <alignment horizontal="left" vertical="center" wrapText="1"/>
    </xf>
    <xf numFmtId="0" fontId="31" fillId="0" borderId="1" xfId="0" applyFont="1" applyBorder="1" applyAlignment="1" applyProtection="1">
      <alignment horizontal="left" vertical="center" wrapText="1"/>
    </xf>
    <xf numFmtId="0" fontId="31" fillId="0" borderId="9" xfId="0" applyFont="1" applyBorder="1" applyAlignment="1" applyProtection="1">
      <alignment horizontal="left" vertical="center" wrapText="1"/>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1" fillId="0" borderId="46" xfId="0" applyFont="1" applyBorder="1" applyAlignment="1" applyProtection="1">
      <alignment horizontal="center"/>
    </xf>
    <xf numFmtId="0" fontId="31" fillId="0" borderId="19" xfId="0" applyFont="1" applyBorder="1" applyAlignment="1" applyProtection="1">
      <alignment horizontal="center"/>
    </xf>
    <xf numFmtId="2" fontId="32" fillId="5" borderId="40" xfId="0" applyNumberFormat="1" applyFont="1" applyFill="1" applyBorder="1" applyAlignment="1" applyProtection="1">
      <alignment horizontal="center" vertical="center"/>
    </xf>
    <xf numFmtId="2" fontId="32" fillId="5" borderId="41" xfId="0" applyNumberFormat="1" applyFont="1" applyFill="1" applyBorder="1" applyAlignment="1" applyProtection="1">
      <alignment horizontal="center" vertical="center"/>
    </xf>
    <xf numFmtId="2" fontId="32" fillId="5" borderId="13" xfId="0" applyNumberFormat="1" applyFont="1" applyFill="1" applyBorder="1" applyAlignment="1" applyProtection="1">
      <alignment horizontal="center" vertical="center"/>
    </xf>
    <xf numFmtId="0" fontId="9" fillId="13" borderId="45" xfId="2" applyFont="1" applyFill="1" applyBorder="1" applyAlignment="1" applyProtection="1">
      <alignment horizontal="center" vertical="center" wrapText="1"/>
    </xf>
    <xf numFmtId="0" fontId="9" fillId="13" borderId="47" xfId="2" applyFont="1" applyFill="1" applyBorder="1" applyAlignment="1" applyProtection="1">
      <alignment horizontal="center" vertical="center" wrapText="1"/>
    </xf>
    <xf numFmtId="0" fontId="9" fillId="13" borderId="26" xfId="2" applyFont="1" applyFill="1" applyBorder="1" applyAlignment="1" applyProtection="1">
      <alignment horizontal="center" vertical="center" wrapText="1"/>
    </xf>
    <xf numFmtId="0" fontId="9" fillId="13" borderId="28" xfId="2" applyFont="1" applyFill="1" applyBorder="1" applyAlignment="1" applyProtection="1">
      <alignment horizontal="center" vertical="center" wrapText="1"/>
    </xf>
    <xf numFmtId="0" fontId="32" fillId="13" borderId="1" xfId="0" applyFont="1" applyFill="1" applyBorder="1" applyAlignment="1" applyProtection="1">
      <alignment horizontal="center"/>
    </xf>
    <xf numFmtId="0" fontId="7" fillId="12" borderId="1" xfId="0" applyFont="1" applyFill="1" applyBorder="1" applyAlignment="1" applyProtection="1">
      <alignment horizontal="center" vertical="top" wrapText="1"/>
    </xf>
    <xf numFmtId="0" fontId="31" fillId="0" borderId="9" xfId="0" applyFont="1" applyFill="1" applyBorder="1" applyAlignment="1" applyProtection="1">
      <alignment horizontal="left" vertical="top" wrapText="1"/>
    </xf>
    <xf numFmtId="0" fontId="31" fillId="0" borderId="30" xfId="0" applyFont="1" applyFill="1" applyBorder="1" applyAlignment="1" applyProtection="1">
      <alignment horizontal="left" vertical="top" wrapText="1"/>
    </xf>
    <xf numFmtId="0" fontId="31" fillId="0" borderId="6" xfId="0" applyFont="1" applyFill="1" applyBorder="1" applyAlignment="1" applyProtection="1">
      <alignment horizontal="left" vertical="top" wrapText="1"/>
    </xf>
    <xf numFmtId="0" fontId="31" fillId="0" borderId="1" xfId="0" applyFont="1" applyBorder="1" applyAlignment="1" applyProtection="1">
      <alignment horizontal="center" vertical="center" wrapText="1"/>
      <protection locked="0"/>
    </xf>
    <xf numFmtId="0" fontId="7" fillId="12" borderId="45" xfId="0" applyFont="1" applyFill="1" applyBorder="1" applyAlignment="1" applyProtection="1">
      <alignment horizontal="center" vertical="top" wrapText="1"/>
    </xf>
    <xf numFmtId="0" fontId="7" fillId="12" borderId="26" xfId="0" applyFont="1" applyFill="1" applyBorder="1" applyAlignment="1" applyProtection="1">
      <alignment horizontal="center" vertical="top" wrapText="1"/>
    </xf>
    <xf numFmtId="0" fontId="7" fillId="12" borderId="48" xfId="0" applyFont="1" applyFill="1" applyBorder="1" applyAlignment="1" applyProtection="1">
      <alignment horizontal="center" vertical="top" wrapText="1"/>
    </xf>
    <xf numFmtId="0" fontId="7" fillId="12" borderId="49" xfId="0" applyFont="1" applyFill="1" applyBorder="1" applyAlignment="1" applyProtection="1">
      <alignment horizontal="center" vertical="top" wrapText="1"/>
    </xf>
    <xf numFmtId="0" fontId="31" fillId="0" borderId="9" xfId="0" applyFont="1" applyBorder="1" applyAlignment="1" applyProtection="1">
      <alignment horizontal="left" vertical="top" wrapText="1"/>
    </xf>
    <xf numFmtId="0" fontId="31" fillId="0" borderId="30" xfId="0" applyFont="1" applyBorder="1" applyAlignment="1" applyProtection="1">
      <alignment horizontal="left" vertical="top" wrapText="1"/>
    </xf>
    <xf numFmtId="0" fontId="31" fillId="0" borderId="6" xfId="0" applyFont="1" applyBorder="1" applyAlignment="1" applyProtection="1">
      <alignment horizontal="left" vertical="top" wrapText="1"/>
    </xf>
    <xf numFmtId="0" fontId="31" fillId="0" borderId="9" xfId="0" applyFont="1" applyBorder="1" applyAlignment="1" applyProtection="1">
      <alignment horizontal="center" vertical="center" wrapText="1"/>
      <protection locked="0"/>
    </xf>
    <xf numFmtId="0" fontId="31" fillId="0" borderId="30"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0" fontId="32" fillId="13" borderId="29" xfId="0" applyFont="1" applyFill="1" applyBorder="1" applyAlignment="1" applyProtection="1">
      <alignment horizontal="center" vertical="center"/>
    </xf>
    <xf numFmtId="0" fontId="32" fillId="13" borderId="17" xfId="0" applyFont="1" applyFill="1" applyBorder="1" applyAlignment="1" applyProtection="1">
      <alignment horizontal="center" vertical="center"/>
    </xf>
    <xf numFmtId="0" fontId="32" fillId="13" borderId="2" xfId="0" applyFont="1" applyFill="1" applyBorder="1" applyAlignment="1" applyProtection="1">
      <alignment horizontal="center" vertical="center"/>
    </xf>
    <xf numFmtId="1" fontId="9" fillId="13" borderId="1" xfId="2" applyNumberFormat="1" applyFont="1" applyFill="1" applyBorder="1" applyAlignment="1" applyProtection="1">
      <alignment horizontal="center" vertical="center" wrapText="1"/>
    </xf>
    <xf numFmtId="0" fontId="39" fillId="13" borderId="29" xfId="0" applyFont="1" applyFill="1" applyBorder="1" applyAlignment="1" applyProtection="1">
      <alignment horizontal="center"/>
    </xf>
    <xf numFmtId="0" fontId="39" fillId="13" borderId="17" xfId="0" applyFont="1" applyFill="1" applyBorder="1" applyAlignment="1" applyProtection="1">
      <alignment horizontal="center"/>
    </xf>
    <xf numFmtId="0" fontId="40" fillId="13" borderId="2" xfId="0" applyFont="1" applyFill="1" applyBorder="1" applyAlignment="1" applyProtection="1">
      <alignment horizontal="center"/>
    </xf>
    <xf numFmtId="0" fontId="32" fillId="13" borderId="29" xfId="0" applyFont="1" applyFill="1" applyBorder="1" applyAlignment="1" applyProtection="1">
      <alignment horizontal="center" vertical="center" wrapText="1"/>
    </xf>
    <xf numFmtId="0" fontId="32" fillId="13" borderId="17" xfId="0" applyFont="1" applyFill="1" applyBorder="1" applyAlignment="1" applyProtection="1">
      <alignment horizontal="center" vertical="center" wrapText="1"/>
    </xf>
    <xf numFmtId="0" fontId="32" fillId="13" borderId="9" xfId="0" applyFont="1" applyFill="1" applyBorder="1" applyAlignment="1" applyProtection="1">
      <alignment horizontal="center" vertical="center" wrapText="1"/>
    </xf>
    <xf numFmtId="0" fontId="32" fillId="13" borderId="30" xfId="0" applyFont="1" applyFill="1" applyBorder="1" applyAlignment="1" applyProtection="1">
      <alignment horizontal="center" vertical="center" wrapText="1"/>
    </xf>
    <xf numFmtId="0" fontId="32" fillId="13" borderId="6" xfId="0" applyFont="1" applyFill="1" applyBorder="1" applyAlignment="1" applyProtection="1">
      <alignment horizontal="center" vertical="center" wrapText="1"/>
    </xf>
    <xf numFmtId="0" fontId="9" fillId="14" borderId="1" xfId="2" applyFont="1" applyFill="1" applyBorder="1" applyAlignment="1" applyProtection="1">
      <alignment horizontal="center" vertical="center" wrapText="1"/>
    </xf>
    <xf numFmtId="0" fontId="31" fillId="0" borderId="9"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2" fillId="5" borderId="9" xfId="0" applyFont="1" applyFill="1" applyBorder="1" applyAlignment="1" applyProtection="1">
      <alignment horizontal="center"/>
    </xf>
    <xf numFmtId="0" fontId="32" fillId="5" borderId="30" xfId="0" applyFont="1" applyFill="1" applyBorder="1" applyAlignment="1" applyProtection="1">
      <alignment horizontal="center"/>
    </xf>
    <xf numFmtId="0" fontId="32" fillId="5" borderId="6" xfId="0" applyFont="1" applyFill="1" applyBorder="1" applyAlignment="1" applyProtection="1">
      <alignment horizontal="center"/>
    </xf>
    <xf numFmtId="0" fontId="32" fillId="5" borderId="40" xfId="0" applyFont="1" applyFill="1" applyBorder="1" applyAlignment="1" applyProtection="1">
      <alignment horizontal="center" vertical="center" wrapText="1"/>
    </xf>
    <xf numFmtId="0" fontId="32" fillId="5" borderId="41" xfId="0" applyFont="1" applyFill="1" applyBorder="1" applyAlignment="1" applyProtection="1">
      <alignment horizontal="center" vertical="center" wrapText="1"/>
    </xf>
    <xf numFmtId="0" fontId="32" fillId="5" borderId="13" xfId="0" applyFont="1" applyFill="1" applyBorder="1" applyAlignment="1" applyProtection="1">
      <alignment horizontal="center" vertical="center" wrapText="1"/>
    </xf>
    <xf numFmtId="0" fontId="9" fillId="13" borderId="1" xfId="2" applyFont="1" applyFill="1" applyBorder="1" applyAlignment="1" applyProtection="1">
      <alignment horizontal="center" vertical="center" wrapText="1"/>
    </xf>
    <xf numFmtId="0" fontId="9" fillId="13" borderId="12" xfId="2" applyFont="1" applyFill="1" applyBorder="1" applyAlignment="1" applyProtection="1">
      <alignment horizontal="center" vertical="center" wrapText="1"/>
    </xf>
    <xf numFmtId="0" fontId="9" fillId="13" borderId="31" xfId="2" applyFont="1" applyFill="1" applyBorder="1" applyAlignment="1" applyProtection="1">
      <alignment horizontal="center" vertical="center" wrapText="1"/>
    </xf>
    <xf numFmtId="0" fontId="31" fillId="0" borderId="1" xfId="0" applyFont="1" applyBorder="1" applyAlignment="1" applyProtection="1">
      <alignment horizontal="center" vertical="center"/>
    </xf>
    <xf numFmtId="0" fontId="31" fillId="0" borderId="1" xfId="0" applyFont="1" applyFill="1" applyBorder="1" applyAlignment="1" applyProtection="1">
      <alignment horizontal="center"/>
      <protection locked="0"/>
    </xf>
    <xf numFmtId="0" fontId="6" fillId="0" borderId="1" xfId="0" applyFont="1" applyFill="1" applyBorder="1" applyAlignment="1">
      <alignment horizontal="center" vertical="top" wrapText="1"/>
    </xf>
    <xf numFmtId="0" fontId="39" fillId="13" borderId="1" xfId="0" applyFont="1" applyFill="1" applyBorder="1" applyAlignment="1" applyProtection="1">
      <alignment horizontal="center" vertical="center"/>
    </xf>
    <xf numFmtId="0" fontId="14" fillId="13" borderId="1"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protection locked="0"/>
    </xf>
    <xf numFmtId="0" fontId="26" fillId="10" borderId="9" xfId="0" applyFont="1" applyFill="1" applyBorder="1" applyAlignment="1" applyProtection="1">
      <alignment horizontal="right"/>
    </xf>
    <xf numFmtId="0" fontId="26" fillId="10" borderId="30" xfId="0" applyFont="1" applyFill="1" applyBorder="1" applyAlignment="1" applyProtection="1">
      <alignment horizontal="right"/>
    </xf>
    <xf numFmtId="0" fontId="26" fillId="10" borderId="6" xfId="0" applyFont="1" applyFill="1" applyBorder="1" applyAlignment="1" applyProtection="1">
      <alignment horizontal="right"/>
    </xf>
    <xf numFmtId="0" fontId="41" fillId="13" borderId="14" xfId="0" applyFont="1" applyFill="1" applyBorder="1" applyAlignment="1" applyProtection="1">
      <alignment horizontal="center" vertical="center"/>
    </xf>
    <xf numFmtId="0" fontId="41" fillId="13" borderId="0" xfId="0" applyFont="1" applyFill="1" applyBorder="1" applyAlignment="1" applyProtection="1">
      <alignment horizontal="center" vertical="center"/>
    </xf>
    <xf numFmtId="0" fontId="31" fillId="0" borderId="14"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cellXfs>
  <cellStyles count="4">
    <cellStyle name="Hyperlink" xfId="1" builtinId="8"/>
    <cellStyle name="Normal" xfId="0" builtinId="0"/>
    <cellStyle name="Normal_AMR Master Sep2016"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4"/>
  <sheetViews>
    <sheetView tabSelected="1" view="pageBreakPreview" zoomScale="112" zoomScaleSheetLayoutView="112" workbookViewId="0">
      <selection sqref="A1:F1"/>
    </sheetView>
  </sheetViews>
  <sheetFormatPr defaultColWidth="0" defaultRowHeight="18.75" x14ac:dyDescent="0.25"/>
  <cols>
    <col min="1" max="1" width="9.140625" style="32" customWidth="1"/>
    <col min="2" max="2" width="42.42578125" style="33" customWidth="1"/>
    <col min="3" max="3" width="20.7109375" style="26" customWidth="1"/>
    <col min="4" max="4" width="12.42578125" style="34" customWidth="1"/>
    <col min="5" max="5" width="23" style="26" customWidth="1"/>
    <col min="6" max="6" width="18.5703125" style="26" customWidth="1"/>
    <col min="7" max="248" width="9.140625" style="26" hidden="1" customWidth="1"/>
    <col min="249" max="249" width="9.5703125" style="26" hidden="1" customWidth="1"/>
    <col min="250" max="250" width="12.42578125" style="26" hidden="1" customWidth="1"/>
    <col min="251" max="251" width="12" style="26" hidden="1" customWidth="1"/>
    <col min="252" max="252" width="12.85546875" style="26" hidden="1" customWidth="1"/>
    <col min="253" max="253" width="11.140625" style="26" hidden="1" customWidth="1"/>
    <col min="254" max="254" width="15.140625" style="26" hidden="1" customWidth="1"/>
    <col min="255" max="255" width="14.140625" style="26" hidden="1" customWidth="1"/>
    <col min="256" max="16384" width="13.140625" style="26" hidden="1"/>
  </cols>
  <sheetData>
    <row r="1" spans="1:6" ht="29.25" customHeight="1" x14ac:dyDescent="0.25">
      <c r="A1" s="278" t="s">
        <v>1154</v>
      </c>
      <c r="B1" s="278"/>
      <c r="C1" s="278"/>
      <c r="D1" s="278"/>
      <c r="E1" s="278"/>
      <c r="F1" s="278"/>
    </row>
    <row r="2" spans="1:6" x14ac:dyDescent="0.25">
      <c r="A2" s="39">
        <v>1</v>
      </c>
      <c r="B2" s="38" t="s">
        <v>37</v>
      </c>
      <c r="C2" s="268" t="s">
        <v>1597</v>
      </c>
      <c r="D2" s="268"/>
      <c r="E2" s="268"/>
      <c r="F2" s="268"/>
    </row>
    <row r="3" spans="1:6" x14ac:dyDescent="0.25">
      <c r="A3" s="39">
        <v>2</v>
      </c>
      <c r="B3" s="38" t="s">
        <v>3</v>
      </c>
      <c r="C3" s="268" t="s">
        <v>1598</v>
      </c>
      <c r="D3" s="268"/>
      <c r="E3" s="268"/>
      <c r="F3" s="268"/>
    </row>
    <row r="4" spans="1:6" x14ac:dyDescent="0.25">
      <c r="A4" s="39"/>
      <c r="B4" s="101" t="s">
        <v>1213</v>
      </c>
      <c r="C4" s="268" t="s">
        <v>1607</v>
      </c>
      <c r="D4" s="268"/>
      <c r="E4" s="268"/>
      <c r="F4" s="268"/>
    </row>
    <row r="5" spans="1:6" x14ac:dyDescent="0.25">
      <c r="A5" s="40">
        <v>3</v>
      </c>
      <c r="B5" s="267" t="s">
        <v>1295</v>
      </c>
      <c r="C5" s="267"/>
      <c r="D5" s="267"/>
      <c r="E5" s="267"/>
      <c r="F5" s="267"/>
    </row>
    <row r="6" spans="1:6" x14ac:dyDescent="0.25">
      <c r="A6" s="39" t="s">
        <v>20</v>
      </c>
      <c r="B6" s="41" t="s">
        <v>21</v>
      </c>
      <c r="C6" s="275" t="s">
        <v>1599</v>
      </c>
      <c r="D6" s="276"/>
      <c r="E6" s="276"/>
      <c r="F6" s="277"/>
    </row>
    <row r="7" spans="1:6" x14ac:dyDescent="0.25">
      <c r="A7" s="39" t="s">
        <v>7</v>
      </c>
      <c r="B7" s="41" t="s">
        <v>22</v>
      </c>
      <c r="C7" s="268" t="s">
        <v>1600</v>
      </c>
      <c r="D7" s="268"/>
      <c r="E7" s="268"/>
      <c r="F7" s="268"/>
    </row>
    <row r="8" spans="1:6" x14ac:dyDescent="0.25">
      <c r="A8" s="39" t="s">
        <v>8</v>
      </c>
      <c r="B8" s="41" t="s">
        <v>23</v>
      </c>
      <c r="C8" s="268" t="s">
        <v>1601</v>
      </c>
      <c r="D8" s="268"/>
      <c r="E8" s="41" t="s">
        <v>24</v>
      </c>
      <c r="F8" s="247">
        <v>756019</v>
      </c>
    </row>
    <row r="9" spans="1:6" x14ac:dyDescent="0.25">
      <c r="A9" s="39" t="s">
        <v>9</v>
      </c>
      <c r="B9" s="41" t="s">
        <v>25</v>
      </c>
      <c r="C9" s="268" t="s">
        <v>1602</v>
      </c>
      <c r="D9" s="268"/>
      <c r="E9" s="41" t="s">
        <v>26</v>
      </c>
      <c r="F9" s="247" t="s">
        <v>1603</v>
      </c>
    </row>
    <row r="10" spans="1:6" x14ac:dyDescent="0.25">
      <c r="A10" s="40">
        <v>4</v>
      </c>
      <c r="B10" s="267" t="s">
        <v>29</v>
      </c>
      <c r="C10" s="267"/>
      <c r="D10" s="267"/>
      <c r="E10" s="267"/>
      <c r="F10" s="267"/>
    </row>
    <row r="11" spans="1:6" x14ac:dyDescent="0.25">
      <c r="A11" s="39" t="s">
        <v>20</v>
      </c>
      <c r="B11" s="41" t="s">
        <v>30</v>
      </c>
      <c r="C11" s="279" t="s">
        <v>1604</v>
      </c>
      <c r="D11" s="279"/>
      <c r="E11" s="279"/>
      <c r="F11" s="279"/>
    </row>
    <row r="12" spans="1:6" x14ac:dyDescent="0.25">
      <c r="A12" s="39" t="s">
        <v>7</v>
      </c>
      <c r="B12" s="41" t="s">
        <v>27</v>
      </c>
      <c r="C12" s="268" t="s">
        <v>1605</v>
      </c>
      <c r="D12" s="268"/>
      <c r="E12" s="268"/>
      <c r="F12" s="268"/>
    </row>
    <row r="13" spans="1:6" x14ac:dyDescent="0.25">
      <c r="A13" s="39" t="s">
        <v>8</v>
      </c>
      <c r="B13" s="41" t="s">
        <v>31</v>
      </c>
      <c r="C13" s="268" t="s">
        <v>1599</v>
      </c>
      <c r="D13" s="268"/>
      <c r="E13" s="268"/>
      <c r="F13" s="268"/>
    </row>
    <row r="14" spans="1:6" x14ac:dyDescent="0.25">
      <c r="A14" s="39" t="s">
        <v>9</v>
      </c>
      <c r="B14" s="41" t="s">
        <v>21</v>
      </c>
      <c r="C14" s="268" t="s">
        <v>1606</v>
      </c>
      <c r="D14" s="268"/>
      <c r="E14" s="41" t="s">
        <v>32</v>
      </c>
      <c r="F14" s="188"/>
    </row>
    <row r="15" spans="1:6" x14ac:dyDescent="0.25">
      <c r="A15" s="39" t="s">
        <v>11</v>
      </c>
      <c r="B15" s="41" t="s">
        <v>22</v>
      </c>
      <c r="C15" s="268" t="s">
        <v>1600</v>
      </c>
      <c r="D15" s="268"/>
      <c r="E15" s="268"/>
      <c r="F15" s="268"/>
    </row>
    <row r="16" spans="1:6" x14ac:dyDescent="0.25">
      <c r="A16" s="39" t="s">
        <v>12</v>
      </c>
      <c r="B16" s="41" t="s">
        <v>23</v>
      </c>
      <c r="C16" s="268" t="s">
        <v>1601</v>
      </c>
      <c r="D16" s="268"/>
      <c r="E16" s="41" t="s">
        <v>24</v>
      </c>
      <c r="F16" s="247">
        <v>756019</v>
      </c>
    </row>
    <row r="17" spans="1:6" x14ac:dyDescent="0.25">
      <c r="A17" s="39" t="s">
        <v>13</v>
      </c>
      <c r="B17" s="41" t="s">
        <v>25</v>
      </c>
      <c r="C17" s="268" t="s">
        <v>1602</v>
      </c>
      <c r="D17" s="268"/>
      <c r="E17" s="41" t="s">
        <v>26</v>
      </c>
      <c r="F17" s="247" t="s">
        <v>1603</v>
      </c>
    </row>
    <row r="18" spans="1:6" x14ac:dyDescent="0.25">
      <c r="A18" s="40">
        <v>5</v>
      </c>
      <c r="B18" s="269" t="s">
        <v>1215</v>
      </c>
      <c r="C18" s="269"/>
      <c r="D18" s="269"/>
      <c r="E18" s="269"/>
      <c r="F18" s="269"/>
    </row>
    <row r="19" spans="1:6" ht="37.5" x14ac:dyDescent="0.25">
      <c r="A19" s="39" t="s">
        <v>20</v>
      </c>
      <c r="B19" s="41" t="s">
        <v>1214</v>
      </c>
      <c r="C19" s="268" t="s">
        <v>1608</v>
      </c>
      <c r="D19" s="268"/>
      <c r="E19" s="268"/>
      <c r="F19" s="268"/>
    </row>
    <row r="20" spans="1:6" x14ac:dyDescent="0.25">
      <c r="A20" s="39" t="s">
        <v>7</v>
      </c>
      <c r="B20" s="41" t="s">
        <v>27</v>
      </c>
      <c r="C20" s="268" t="s">
        <v>1612</v>
      </c>
      <c r="D20" s="268"/>
      <c r="E20" s="268"/>
      <c r="F20" s="268"/>
    </row>
    <row r="21" spans="1:6" x14ac:dyDescent="0.25">
      <c r="A21" s="39" t="s">
        <v>8</v>
      </c>
      <c r="B21" s="41" t="s">
        <v>31</v>
      </c>
      <c r="C21" s="268" t="s">
        <v>1600</v>
      </c>
      <c r="D21" s="268"/>
      <c r="E21" s="268"/>
      <c r="F21" s="268"/>
    </row>
    <row r="22" spans="1:6" x14ac:dyDescent="0.25">
      <c r="A22" s="39" t="s">
        <v>9</v>
      </c>
      <c r="B22" s="41" t="s">
        <v>21</v>
      </c>
      <c r="C22" s="268" t="s">
        <v>1606</v>
      </c>
      <c r="D22" s="268"/>
      <c r="E22" s="41" t="s">
        <v>32</v>
      </c>
      <c r="F22" s="188"/>
    </row>
    <row r="23" spans="1:6" x14ac:dyDescent="0.25">
      <c r="A23" s="39" t="s">
        <v>11</v>
      </c>
      <c r="B23" s="41" t="s">
        <v>22</v>
      </c>
      <c r="C23" s="268" t="s">
        <v>1600</v>
      </c>
      <c r="D23" s="268"/>
      <c r="E23" s="268"/>
      <c r="F23" s="268"/>
    </row>
    <row r="24" spans="1:6" x14ac:dyDescent="0.25">
      <c r="A24" s="39" t="s">
        <v>12</v>
      </c>
      <c r="B24" s="41" t="s">
        <v>23</v>
      </c>
      <c r="C24" s="268" t="s">
        <v>1609</v>
      </c>
      <c r="D24" s="268"/>
      <c r="E24" s="41" t="s">
        <v>24</v>
      </c>
      <c r="F24" s="188">
        <v>756019</v>
      </c>
    </row>
    <row r="25" spans="1:6" x14ac:dyDescent="0.25">
      <c r="A25" s="39" t="s">
        <v>13</v>
      </c>
      <c r="B25" s="41" t="s">
        <v>25</v>
      </c>
      <c r="C25" s="268" t="s">
        <v>1602</v>
      </c>
      <c r="D25" s="268"/>
      <c r="E25" s="41" t="s">
        <v>26</v>
      </c>
      <c r="F25" s="247" t="s">
        <v>1603</v>
      </c>
    </row>
    <row r="26" spans="1:6" x14ac:dyDescent="0.25">
      <c r="A26" s="40">
        <v>6</v>
      </c>
      <c r="B26" s="267" t="s">
        <v>1155</v>
      </c>
      <c r="C26" s="267"/>
      <c r="D26" s="267"/>
      <c r="E26" s="267"/>
      <c r="F26" s="267"/>
    </row>
    <row r="27" spans="1:6" x14ac:dyDescent="0.25">
      <c r="A27" s="39" t="s">
        <v>20</v>
      </c>
      <c r="B27" s="41" t="s">
        <v>33</v>
      </c>
      <c r="C27" s="268" t="s">
        <v>1611</v>
      </c>
      <c r="D27" s="268"/>
      <c r="E27" s="268"/>
      <c r="F27" s="268"/>
    </row>
    <row r="28" spans="1:6" x14ac:dyDescent="0.25">
      <c r="A28" s="39" t="s">
        <v>7</v>
      </c>
      <c r="B28" s="41" t="s">
        <v>27</v>
      </c>
      <c r="C28" s="271" t="s">
        <v>1613</v>
      </c>
      <c r="D28" s="272"/>
      <c r="E28" s="41" t="s">
        <v>34</v>
      </c>
      <c r="F28" s="188"/>
    </row>
    <row r="29" spans="1:6" x14ac:dyDescent="0.25">
      <c r="A29" s="39" t="s">
        <v>8</v>
      </c>
      <c r="B29" s="41" t="s">
        <v>35</v>
      </c>
      <c r="C29" s="268"/>
      <c r="D29" s="268"/>
      <c r="E29" s="268"/>
      <c r="F29" s="268"/>
    </row>
    <row r="30" spans="1:6" x14ac:dyDescent="0.25">
      <c r="A30" s="39" t="s">
        <v>9</v>
      </c>
      <c r="B30" s="41" t="s">
        <v>25</v>
      </c>
      <c r="C30" s="268">
        <v>9799495503</v>
      </c>
      <c r="D30" s="268"/>
      <c r="E30" s="41" t="s">
        <v>26</v>
      </c>
      <c r="F30" s="6"/>
    </row>
    <row r="31" spans="1:6" x14ac:dyDescent="0.25">
      <c r="A31" s="39" t="s">
        <v>11</v>
      </c>
      <c r="B31" s="41" t="s">
        <v>28</v>
      </c>
      <c r="C31" s="247">
        <v>9799495503</v>
      </c>
      <c r="D31" s="41" t="s">
        <v>36</v>
      </c>
      <c r="E31" s="273" t="s">
        <v>1610</v>
      </c>
      <c r="F31" s="274"/>
    </row>
    <row r="32" spans="1:6" x14ac:dyDescent="0.25">
      <c r="A32" s="40">
        <v>7</v>
      </c>
      <c r="B32" s="267" t="s">
        <v>1167</v>
      </c>
      <c r="C32" s="267"/>
      <c r="D32" s="267"/>
      <c r="E32" s="267"/>
      <c r="F32" s="267"/>
    </row>
    <row r="33" spans="1:8" ht="37.5" x14ac:dyDescent="0.25">
      <c r="A33" s="39"/>
      <c r="B33" s="41" t="s">
        <v>1168</v>
      </c>
      <c r="C33" s="268" t="s">
        <v>1848</v>
      </c>
      <c r="D33" s="268"/>
      <c r="E33" s="268"/>
      <c r="F33" s="268"/>
    </row>
    <row r="34" spans="1:8" hidden="1" x14ac:dyDescent="0.2">
      <c r="A34" s="43"/>
      <c r="B34" s="44"/>
      <c r="C34" s="45"/>
      <c r="D34" s="71"/>
      <c r="E34" s="71"/>
      <c r="F34" s="30"/>
      <c r="G34" s="28"/>
      <c r="H34" s="28"/>
    </row>
    <row r="35" spans="1:8" hidden="1" x14ac:dyDescent="0.2">
      <c r="A35" s="43"/>
      <c r="B35" s="44"/>
      <c r="C35" s="45"/>
      <c r="D35" s="71"/>
      <c r="E35" s="71"/>
      <c r="F35" s="30"/>
      <c r="G35" s="28"/>
      <c r="H35" s="28"/>
    </row>
    <row r="36" spans="1:8" hidden="1" x14ac:dyDescent="0.2">
      <c r="A36" s="43"/>
      <c r="B36" s="44"/>
      <c r="C36" s="45"/>
      <c r="D36" s="71"/>
      <c r="E36" s="71"/>
      <c r="F36" s="30"/>
      <c r="G36" s="28"/>
      <c r="H36" s="28"/>
    </row>
    <row r="37" spans="1:8" hidden="1" x14ac:dyDescent="0.2">
      <c r="A37" s="43"/>
      <c r="B37" s="44"/>
      <c r="C37" s="45"/>
      <c r="D37" s="71"/>
      <c r="E37" s="71"/>
      <c r="F37" s="30"/>
      <c r="G37" s="28"/>
      <c r="H37" s="28"/>
    </row>
    <row r="38" spans="1:8" hidden="1" x14ac:dyDescent="0.25">
      <c r="A38" s="270"/>
      <c r="B38" s="270"/>
      <c r="C38" s="45"/>
      <c r="D38" s="270"/>
      <c r="E38" s="270"/>
      <c r="F38" s="31"/>
    </row>
    <row r="39" spans="1:8" hidden="1" x14ac:dyDescent="0.2">
      <c r="A39" s="270"/>
      <c r="B39" s="270"/>
      <c r="C39" s="45"/>
      <c r="D39" s="46"/>
      <c r="E39" s="47"/>
      <c r="F39" s="31"/>
    </row>
    <row r="40" spans="1:8" hidden="1" x14ac:dyDescent="0.2">
      <c r="A40" s="270"/>
      <c r="B40" s="270"/>
      <c r="C40" s="44"/>
      <c r="D40" s="266"/>
      <c r="E40" s="266"/>
      <c r="F40" s="266"/>
    </row>
    <row r="41" spans="1:8" hidden="1" x14ac:dyDescent="0.2">
      <c r="A41" s="270"/>
      <c r="B41" s="270"/>
      <c r="C41" s="44"/>
      <c r="D41" s="49"/>
      <c r="E41" s="47"/>
      <c r="F41" s="31"/>
    </row>
    <row r="42" spans="1:8" hidden="1" x14ac:dyDescent="0.2">
      <c r="A42" s="48"/>
      <c r="B42" s="47"/>
      <c r="C42" s="47"/>
      <c r="D42" s="50"/>
      <c r="E42" s="47"/>
      <c r="F42" s="31"/>
    </row>
    <row r="43" spans="1:8" x14ac:dyDescent="0.2">
      <c r="A43" s="42"/>
      <c r="B43" s="47"/>
      <c r="C43" s="47"/>
      <c r="D43" s="51"/>
      <c r="E43" s="47"/>
      <c r="F43" s="28"/>
    </row>
    <row r="44" spans="1:8" x14ac:dyDescent="0.25">
      <c r="A44" s="27"/>
      <c r="B44" s="29"/>
      <c r="C44" s="28"/>
      <c r="D44" s="31"/>
      <c r="E44" s="28"/>
      <c r="F44" s="28"/>
    </row>
  </sheetData>
  <sheetProtection sheet="1" objects="1" scenarios="1"/>
  <mergeCells count="38">
    <mergeCell ref="C11:F11"/>
    <mergeCell ref="C12:F12"/>
    <mergeCell ref="C13:F13"/>
    <mergeCell ref="C14:D14"/>
    <mergeCell ref="B10:F10"/>
    <mergeCell ref="C6:F6"/>
    <mergeCell ref="C7:F7"/>
    <mergeCell ref="C8:D8"/>
    <mergeCell ref="C9:D9"/>
    <mergeCell ref="A1:F1"/>
    <mergeCell ref="C2:F2"/>
    <mergeCell ref="C3:F3"/>
    <mergeCell ref="B5:F5"/>
    <mergeCell ref="C4:F4"/>
    <mergeCell ref="C15:F15"/>
    <mergeCell ref="D38:E38"/>
    <mergeCell ref="B26:F26"/>
    <mergeCell ref="C30:D30"/>
    <mergeCell ref="E31:F31"/>
    <mergeCell ref="A38:B38"/>
    <mergeCell ref="C17:D17"/>
    <mergeCell ref="C16:D16"/>
    <mergeCell ref="D40:F40"/>
    <mergeCell ref="B32:F32"/>
    <mergeCell ref="C33:F33"/>
    <mergeCell ref="B18:F18"/>
    <mergeCell ref="A40:B41"/>
    <mergeCell ref="A39:B39"/>
    <mergeCell ref="C19:F19"/>
    <mergeCell ref="C20:F20"/>
    <mergeCell ref="C21:F21"/>
    <mergeCell ref="C22:D22"/>
    <mergeCell ref="C23:F23"/>
    <mergeCell ref="C24:D24"/>
    <mergeCell ref="C25:D25"/>
    <mergeCell ref="C27:F27"/>
    <mergeCell ref="C28:D28"/>
    <mergeCell ref="C29:F29"/>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zoomScale="120" zoomScaleNormal="120" workbookViewId="0">
      <selection activeCell="D10" sqref="D10"/>
    </sheetView>
  </sheetViews>
  <sheetFormatPr defaultColWidth="0" defaultRowHeight="14.25" zeroHeight="1" x14ac:dyDescent="0.2"/>
  <cols>
    <col min="1" max="1" width="9.140625" style="55" customWidth="1"/>
    <col min="2" max="2" width="60.42578125" style="55" customWidth="1"/>
    <col min="3" max="3" width="18.7109375" style="55" bestFit="1" customWidth="1"/>
    <col min="4" max="4" width="23.5703125" style="55" customWidth="1"/>
    <col min="5" max="16384" width="9.140625" style="55" hidden="1"/>
  </cols>
  <sheetData>
    <row r="1" spans="1:6" s="98" customFormat="1" ht="15" x14ac:dyDescent="0.2">
      <c r="A1" s="280" t="s">
        <v>1294</v>
      </c>
      <c r="B1" s="280"/>
      <c r="C1" s="280"/>
      <c r="D1" s="280"/>
    </row>
    <row r="2" spans="1:6" ht="42.75" x14ac:dyDescent="0.2">
      <c r="A2" s="75">
        <v>1</v>
      </c>
      <c r="B2" s="58" t="s">
        <v>1169</v>
      </c>
      <c r="C2" s="289" t="str">
        <f>'General information'!C33</f>
        <v>1st Apr, 2022 - 30th June, 2022</v>
      </c>
      <c r="D2" s="289"/>
    </row>
    <row r="3" spans="1:6" s="61" customFormat="1" ht="15" x14ac:dyDescent="0.25">
      <c r="A3" s="56">
        <v>2</v>
      </c>
      <c r="B3" s="285" t="s">
        <v>1158</v>
      </c>
      <c r="C3" s="286"/>
      <c r="D3" s="286"/>
    </row>
    <row r="4" spans="1:6" s="61" customFormat="1" ht="15" x14ac:dyDescent="0.25">
      <c r="A4" s="56" t="s">
        <v>1133</v>
      </c>
      <c r="B4" s="62" t="s">
        <v>38</v>
      </c>
      <c r="C4" s="62"/>
      <c r="D4" s="62"/>
    </row>
    <row r="5" spans="1:6" ht="28.5" x14ac:dyDescent="0.2">
      <c r="A5" s="59" t="s">
        <v>6</v>
      </c>
      <c r="B5" s="68" t="s">
        <v>1159</v>
      </c>
      <c r="C5" s="68" t="s">
        <v>1135</v>
      </c>
      <c r="D5" s="60">
        <f>'Form-Input energy'!R4</f>
        <v>1665.6801110000006</v>
      </c>
    </row>
    <row r="6" spans="1:6" ht="28.5" x14ac:dyDescent="0.2">
      <c r="A6" s="59" t="s">
        <v>4</v>
      </c>
      <c r="B6" s="68" t="s">
        <v>1136</v>
      </c>
      <c r="C6" s="68" t="s">
        <v>1135</v>
      </c>
      <c r="D6" s="60">
        <f>'Division Wise Losses'!N462</f>
        <v>1665.6790000000001</v>
      </c>
    </row>
    <row r="7" spans="1:6" ht="28.5" x14ac:dyDescent="0.2">
      <c r="A7" s="59" t="s">
        <v>5</v>
      </c>
      <c r="B7" s="68" t="s">
        <v>1137</v>
      </c>
      <c r="C7" s="68" t="s">
        <v>1135</v>
      </c>
      <c r="D7" s="60">
        <f>'Division Wise Losses'!Q462</f>
        <v>1342.5170000000003</v>
      </c>
    </row>
    <row r="8" spans="1:6" x14ac:dyDescent="0.2">
      <c r="A8" s="281" t="s">
        <v>1134</v>
      </c>
      <c r="B8" s="283" t="s">
        <v>1138</v>
      </c>
      <c r="C8" s="68" t="s">
        <v>1135</v>
      </c>
      <c r="D8" s="60">
        <f>D6-D7</f>
        <v>323.16199999999981</v>
      </c>
    </row>
    <row r="9" spans="1:6" x14ac:dyDescent="0.2">
      <c r="A9" s="282"/>
      <c r="B9" s="284"/>
      <c r="C9" s="57" t="s">
        <v>10</v>
      </c>
      <c r="D9" s="60">
        <f>'Division Wise Losses'!T462</f>
        <v>0.19401217161289788</v>
      </c>
    </row>
    <row r="10" spans="1:6" ht="15" x14ac:dyDescent="0.2">
      <c r="A10" s="75"/>
      <c r="B10" s="68" t="s">
        <v>1150</v>
      </c>
      <c r="C10" s="57" t="s">
        <v>10</v>
      </c>
      <c r="D10" s="182">
        <f>'Division Wise Losses'!W462</f>
        <v>0.89487581882678946</v>
      </c>
    </row>
    <row r="11" spans="1:6" ht="15" x14ac:dyDescent="0.2">
      <c r="A11" s="75" t="s">
        <v>1165</v>
      </c>
      <c r="B11" s="68" t="s">
        <v>1166</v>
      </c>
      <c r="C11" s="57" t="s">
        <v>10</v>
      </c>
      <c r="D11" s="182">
        <f>'Division Wise Losses'!X462</f>
        <v>0.27874098210766607</v>
      </c>
    </row>
    <row r="12" spans="1:6" ht="15.75" customHeight="1" x14ac:dyDescent="0.2">
      <c r="A12" s="287" t="s">
        <v>1164</v>
      </c>
      <c r="B12" s="287"/>
      <c r="C12" s="287"/>
      <c r="D12" s="287"/>
    </row>
    <row r="13" spans="1:6" ht="19.5" customHeight="1" x14ac:dyDescent="0.2">
      <c r="A13" s="287"/>
      <c r="B13" s="287"/>
      <c r="C13" s="287"/>
      <c r="D13" s="287"/>
    </row>
    <row r="14" spans="1:6" s="63" customFormat="1" ht="24" customHeight="1" x14ac:dyDescent="0.25">
      <c r="A14" s="288"/>
      <c r="B14" s="288"/>
      <c r="C14" s="288"/>
      <c r="D14" s="288"/>
    </row>
    <row r="15" spans="1:6" s="63" customFormat="1" ht="35.1" customHeight="1" x14ac:dyDescent="0.25">
      <c r="A15" s="52" t="s">
        <v>14</v>
      </c>
      <c r="B15" s="54"/>
      <c r="C15" s="54"/>
      <c r="D15" s="54"/>
    </row>
    <row r="16" spans="1:6" s="63" customFormat="1" ht="16.5" x14ac:dyDescent="0.3">
      <c r="A16" s="1"/>
      <c r="B16" s="2"/>
      <c r="C16" s="64" t="s">
        <v>15</v>
      </c>
      <c r="E16" s="65"/>
      <c r="F16" s="65"/>
    </row>
    <row r="17" spans="1:7" s="63" customFormat="1" ht="16.5" x14ac:dyDescent="0.3">
      <c r="A17" s="1"/>
      <c r="B17" s="2"/>
      <c r="C17" s="52" t="s">
        <v>1156</v>
      </c>
      <c r="D17" s="240" t="s">
        <v>1611</v>
      </c>
      <c r="F17" s="65"/>
      <c r="G17" s="65"/>
    </row>
    <row r="18" spans="1:7" s="63" customFormat="1" ht="16.5" x14ac:dyDescent="0.3">
      <c r="A18" s="64" t="s">
        <v>1139</v>
      </c>
      <c r="B18" s="44"/>
      <c r="C18" s="52" t="s">
        <v>17</v>
      </c>
      <c r="D18" s="240"/>
      <c r="E18" s="65"/>
      <c r="G18" s="65"/>
    </row>
    <row r="19" spans="1:7" s="63" customFormat="1" ht="16.5" x14ac:dyDescent="0.3">
      <c r="A19" s="52" t="s">
        <v>1157</v>
      </c>
      <c r="B19" s="44" t="s">
        <v>1597</v>
      </c>
      <c r="C19" s="3"/>
      <c r="D19" s="5"/>
      <c r="F19" s="65"/>
      <c r="G19" s="65"/>
    </row>
    <row r="20" spans="1:7" s="63" customFormat="1" ht="16.5" x14ac:dyDescent="0.3">
      <c r="A20" s="52" t="s">
        <v>18</v>
      </c>
      <c r="B20" s="44" t="s">
        <v>1614</v>
      </c>
      <c r="C20" s="2"/>
      <c r="D20" s="2"/>
      <c r="E20" s="65"/>
      <c r="F20" s="65"/>
      <c r="G20" s="65"/>
    </row>
    <row r="21" spans="1:7" s="63" customFormat="1" ht="35.1" customHeight="1" x14ac:dyDescent="0.3">
      <c r="A21" s="52"/>
      <c r="B21" s="2"/>
      <c r="C21" s="2"/>
      <c r="D21" s="2"/>
      <c r="E21" s="65"/>
      <c r="F21" s="65"/>
      <c r="G21" s="65"/>
    </row>
    <row r="22" spans="1:7" s="63" customFormat="1" ht="35.1" customHeight="1" x14ac:dyDescent="0.3">
      <c r="A22" s="53"/>
      <c r="B22" s="4"/>
      <c r="C22" s="4"/>
      <c r="D22" s="5"/>
      <c r="E22" s="65"/>
      <c r="F22" s="65"/>
      <c r="G22" s="65"/>
    </row>
    <row r="23" spans="1:7" s="63" customFormat="1" ht="16.5" x14ac:dyDescent="0.3">
      <c r="A23" s="52" t="s">
        <v>19</v>
      </c>
      <c r="B23" s="4"/>
      <c r="C23" s="4"/>
      <c r="D23" s="4"/>
      <c r="E23" s="65"/>
      <c r="F23" s="65"/>
      <c r="G23" s="65"/>
    </row>
    <row r="24" spans="1:7" x14ac:dyDescent="0.2"/>
    <row r="173" x14ac:dyDescent="0.2"/>
  </sheetData>
  <sheetProtection password="D3B6" sheet="1" objects="1" scenarios="1"/>
  <mergeCells count="6">
    <mergeCell ref="A1:D1"/>
    <mergeCell ref="A8:A9"/>
    <mergeCell ref="B8:B9"/>
    <mergeCell ref="B3:D3"/>
    <mergeCell ref="A12:D14"/>
    <mergeCell ref="C2:D2"/>
  </mergeCell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view="pageBreakPreview" topLeftCell="A89" zoomScale="96" zoomScaleNormal="96" zoomScaleSheetLayoutView="96" workbookViewId="0">
      <selection activeCell="B108" sqref="B108"/>
    </sheetView>
  </sheetViews>
  <sheetFormatPr defaultColWidth="0" defaultRowHeight="15.75" zeroHeight="1" x14ac:dyDescent="0.25"/>
  <cols>
    <col min="1" max="1" width="9.140625" style="86" customWidth="1"/>
    <col min="2" max="2" width="44.28515625" style="86" customWidth="1"/>
    <col min="3" max="3" width="57.28515625" style="86" bestFit="1" customWidth="1"/>
    <col min="4" max="4" width="24.28515625" style="86" customWidth="1"/>
    <col min="5" max="5" width="45.42578125" style="86" customWidth="1"/>
    <col min="6" max="6" width="21.5703125" style="86" customWidth="1"/>
    <col min="7" max="7" width="9.140625" style="86" hidden="1" customWidth="1"/>
    <col min="8" max="24" width="0" style="86" hidden="1" customWidth="1"/>
    <col min="25" max="16384" width="9.140625" style="86" hidden="1"/>
  </cols>
  <sheetData>
    <row r="1" spans="1:6" ht="21" x14ac:dyDescent="0.35">
      <c r="A1" s="309" t="s">
        <v>1233</v>
      </c>
      <c r="B1" s="309"/>
      <c r="C1" s="309"/>
      <c r="D1" s="309"/>
      <c r="E1" s="309"/>
      <c r="F1" s="309"/>
    </row>
    <row r="2" spans="1:6" ht="31.5" x14ac:dyDescent="0.25">
      <c r="A2" s="166">
        <v>1</v>
      </c>
      <c r="B2" s="87" t="s">
        <v>40</v>
      </c>
      <c r="C2" s="87" t="s">
        <v>57</v>
      </c>
      <c r="D2" s="87" t="s">
        <v>1240</v>
      </c>
      <c r="E2" s="87" t="s">
        <v>1241</v>
      </c>
      <c r="F2" s="88" t="s">
        <v>1104</v>
      </c>
    </row>
    <row r="3" spans="1:6" ht="15" customHeight="1" x14ac:dyDescent="0.25">
      <c r="A3" s="89" t="s">
        <v>20</v>
      </c>
      <c r="B3" s="90" t="s">
        <v>1234</v>
      </c>
      <c r="C3" s="91">
        <v>5</v>
      </c>
      <c r="D3" s="193"/>
      <c r="E3" s="193"/>
      <c r="F3" s="91" t="s">
        <v>1824</v>
      </c>
    </row>
    <row r="4" spans="1:6" x14ac:dyDescent="0.25">
      <c r="A4" s="97" t="s">
        <v>7</v>
      </c>
      <c r="B4" s="90" t="s">
        <v>1235</v>
      </c>
      <c r="C4" s="91">
        <v>16</v>
      </c>
      <c r="D4" s="194"/>
      <c r="E4" s="194"/>
      <c r="F4" s="91" t="s">
        <v>1824</v>
      </c>
    </row>
    <row r="5" spans="1:6" x14ac:dyDescent="0.25">
      <c r="A5" s="97" t="s">
        <v>8</v>
      </c>
      <c r="B5" s="90" t="s">
        <v>1236</v>
      </c>
      <c r="C5" s="91">
        <v>50</v>
      </c>
      <c r="D5" s="194"/>
      <c r="E5" s="194"/>
      <c r="F5" s="91" t="s">
        <v>1824</v>
      </c>
    </row>
    <row r="6" spans="1:6" x14ac:dyDescent="0.25">
      <c r="A6" s="97" t="s">
        <v>9</v>
      </c>
      <c r="B6" s="90" t="s">
        <v>1237</v>
      </c>
      <c r="C6" s="91">
        <v>808</v>
      </c>
      <c r="D6" s="194"/>
      <c r="E6" s="194"/>
      <c r="F6" s="91" t="s">
        <v>1824</v>
      </c>
    </row>
    <row r="7" spans="1:6" x14ac:dyDescent="0.25">
      <c r="A7" s="97" t="s">
        <v>11</v>
      </c>
      <c r="B7" s="90" t="s">
        <v>1238</v>
      </c>
      <c r="C7" s="91">
        <v>72958</v>
      </c>
      <c r="D7" s="194"/>
      <c r="E7" s="194"/>
      <c r="F7" s="91" t="s">
        <v>1824</v>
      </c>
    </row>
    <row r="8" spans="1:6" x14ac:dyDescent="0.25">
      <c r="A8" s="97" t="s">
        <v>12</v>
      </c>
      <c r="B8" s="90" t="s">
        <v>1239</v>
      </c>
      <c r="C8" s="91">
        <v>2117933</v>
      </c>
      <c r="D8" s="194"/>
      <c r="E8" s="194"/>
      <c r="F8" s="91" t="s">
        <v>1824</v>
      </c>
    </row>
    <row r="9" spans="1:6" x14ac:dyDescent="0.25">
      <c r="A9" s="166">
        <v>2</v>
      </c>
      <c r="B9" s="87" t="s">
        <v>40</v>
      </c>
      <c r="C9" s="87" t="s">
        <v>1242</v>
      </c>
      <c r="D9" s="87" t="s">
        <v>1251</v>
      </c>
      <c r="E9" s="87" t="s">
        <v>1243</v>
      </c>
      <c r="F9" s="87" t="s">
        <v>1244</v>
      </c>
    </row>
    <row r="10" spans="1:6" ht="39.75" customHeight="1" x14ac:dyDescent="0.25">
      <c r="A10" s="89" t="s">
        <v>1308</v>
      </c>
      <c r="B10" s="90" t="s">
        <v>1296</v>
      </c>
      <c r="C10" s="195">
        <v>38</v>
      </c>
      <c r="D10" s="195">
        <v>147</v>
      </c>
      <c r="E10" s="195">
        <f>635-147</f>
        <v>488</v>
      </c>
      <c r="F10" s="195">
        <v>2056638</v>
      </c>
    </row>
    <row r="11" spans="1:6" ht="36" customHeight="1" x14ac:dyDescent="0.25">
      <c r="A11" s="89" t="s">
        <v>7</v>
      </c>
      <c r="B11" s="90" t="s">
        <v>1245</v>
      </c>
      <c r="C11" s="195" t="s">
        <v>1615</v>
      </c>
      <c r="D11" s="195" t="s">
        <v>1615</v>
      </c>
      <c r="E11" s="195" t="s">
        <v>1615</v>
      </c>
      <c r="F11" s="195" t="s">
        <v>1615</v>
      </c>
    </row>
    <row r="12" spans="1:6" ht="36.75" customHeight="1" x14ac:dyDescent="0.25">
      <c r="A12" s="89" t="s">
        <v>8</v>
      </c>
      <c r="B12" s="90" t="s">
        <v>1297</v>
      </c>
      <c r="C12" s="195" t="s">
        <v>1615</v>
      </c>
      <c r="D12" s="195" t="s">
        <v>1615</v>
      </c>
      <c r="E12" s="195" t="s">
        <v>1615</v>
      </c>
      <c r="F12" s="195" t="s">
        <v>1615</v>
      </c>
    </row>
    <row r="13" spans="1:6" ht="26.25" customHeight="1" x14ac:dyDescent="0.25">
      <c r="A13" s="89" t="s">
        <v>9</v>
      </c>
      <c r="B13" s="90" t="s">
        <v>1298</v>
      </c>
      <c r="C13" s="195">
        <v>38</v>
      </c>
      <c r="D13" s="195">
        <v>147</v>
      </c>
      <c r="E13" s="195">
        <f>635-147</f>
        <v>488</v>
      </c>
      <c r="F13" s="195" t="s">
        <v>1615</v>
      </c>
    </row>
    <row r="14" spans="1:6" ht="33.75" customHeight="1" x14ac:dyDescent="0.25">
      <c r="A14" s="89" t="s">
        <v>11</v>
      </c>
      <c r="B14" s="90" t="s">
        <v>1299</v>
      </c>
      <c r="C14" s="195" t="s">
        <v>1615</v>
      </c>
      <c r="D14" s="195" t="s">
        <v>1615</v>
      </c>
      <c r="E14" s="195" t="s">
        <v>1615</v>
      </c>
      <c r="F14" s="195" t="s">
        <v>1615</v>
      </c>
    </row>
    <row r="15" spans="1:6" ht="21" customHeight="1" x14ac:dyDescent="0.25">
      <c r="A15" s="89" t="s">
        <v>12</v>
      </c>
      <c r="B15" s="90" t="s">
        <v>1300</v>
      </c>
      <c r="C15" s="195" t="s">
        <v>1615</v>
      </c>
      <c r="D15" s="195" t="s">
        <v>1615</v>
      </c>
      <c r="E15" s="195" t="s">
        <v>1615</v>
      </c>
      <c r="F15" s="195">
        <v>60622</v>
      </c>
    </row>
    <row r="16" spans="1:6" x14ac:dyDescent="0.25">
      <c r="A16" s="89" t="s">
        <v>13</v>
      </c>
      <c r="B16" s="100" t="s">
        <v>1246</v>
      </c>
      <c r="C16" s="195">
        <v>38</v>
      </c>
      <c r="D16" s="195">
        <f>D10</f>
        <v>147</v>
      </c>
      <c r="E16" s="195">
        <f>E10</f>
        <v>488</v>
      </c>
      <c r="F16" s="195">
        <f>F15+F10</f>
        <v>2117260</v>
      </c>
    </row>
    <row r="17" spans="1:6" ht="35.25" customHeight="1" x14ac:dyDescent="0.25">
      <c r="A17" s="89" t="s">
        <v>1309</v>
      </c>
      <c r="B17" s="90" t="s">
        <v>1301</v>
      </c>
      <c r="C17" s="195" t="s">
        <v>1615</v>
      </c>
      <c r="D17" s="195" t="s">
        <v>1615</v>
      </c>
      <c r="E17" s="195">
        <f>2208+61</f>
        <v>2269</v>
      </c>
      <c r="F17" s="195" t="s">
        <v>1615</v>
      </c>
    </row>
    <row r="18" spans="1:6" x14ac:dyDescent="0.25">
      <c r="A18" s="89" t="s">
        <v>7</v>
      </c>
      <c r="B18" s="90" t="s">
        <v>1302</v>
      </c>
      <c r="C18" s="195" t="s">
        <v>1615</v>
      </c>
      <c r="D18" s="195" t="s">
        <v>1615</v>
      </c>
      <c r="E18" s="195">
        <v>608</v>
      </c>
      <c r="F18" s="195" t="s">
        <v>1615</v>
      </c>
    </row>
    <row r="19" spans="1:6" x14ac:dyDescent="0.25">
      <c r="A19" s="89" t="s">
        <v>8</v>
      </c>
      <c r="B19" s="90" t="s">
        <v>1303</v>
      </c>
      <c r="C19" s="195" t="s">
        <v>1615</v>
      </c>
      <c r="D19" s="195" t="s">
        <v>1615</v>
      </c>
      <c r="E19" s="195">
        <f>C7-E17</f>
        <v>70689</v>
      </c>
      <c r="F19" s="195" t="s">
        <v>1615</v>
      </c>
    </row>
    <row r="20" spans="1:6" x14ac:dyDescent="0.25">
      <c r="A20" s="89" t="s">
        <v>9</v>
      </c>
      <c r="B20" s="100" t="s">
        <v>1247</v>
      </c>
      <c r="C20" s="195" t="s">
        <v>1615</v>
      </c>
      <c r="D20" s="195" t="s">
        <v>1615</v>
      </c>
      <c r="E20" s="195">
        <f>E19+E17</f>
        <v>72958</v>
      </c>
      <c r="F20" s="195" t="s">
        <v>1615</v>
      </c>
    </row>
    <row r="21" spans="1:6" x14ac:dyDescent="0.25">
      <c r="A21" s="89" t="s">
        <v>1310</v>
      </c>
      <c r="B21" s="90" t="s">
        <v>1248</v>
      </c>
      <c r="C21" s="195" t="s">
        <v>1615</v>
      </c>
      <c r="D21" s="195">
        <v>98</v>
      </c>
      <c r="E21" s="195">
        <f>628-44</f>
        <v>584</v>
      </c>
      <c r="F21" s="195" t="s">
        <v>1615</v>
      </c>
    </row>
    <row r="22" spans="1:6" ht="31.5" x14ac:dyDescent="0.25">
      <c r="A22" s="89" t="s">
        <v>7</v>
      </c>
      <c r="B22" s="90" t="s">
        <v>1304</v>
      </c>
      <c r="C22" s="195" t="s">
        <v>1615</v>
      </c>
      <c r="D22" s="195">
        <v>98</v>
      </c>
      <c r="E22" s="195">
        <v>0</v>
      </c>
      <c r="F22" s="195" t="s">
        <v>1615</v>
      </c>
    </row>
    <row r="23" spans="1:6" x14ac:dyDescent="0.25">
      <c r="A23" s="89" t="s">
        <v>8</v>
      </c>
      <c r="B23" s="99" t="s">
        <v>1305</v>
      </c>
      <c r="C23" s="195" t="s">
        <v>1615</v>
      </c>
      <c r="D23" s="195">
        <v>0</v>
      </c>
      <c r="E23" s="195">
        <f>808-584</f>
        <v>224</v>
      </c>
      <c r="F23" s="195" t="s">
        <v>1615</v>
      </c>
    </row>
    <row r="24" spans="1:6" x14ac:dyDescent="0.25">
      <c r="A24" s="89" t="s">
        <v>9</v>
      </c>
      <c r="B24" s="100" t="s">
        <v>1249</v>
      </c>
      <c r="C24" s="195" t="s">
        <v>1615</v>
      </c>
      <c r="D24" s="195">
        <v>98</v>
      </c>
      <c r="E24" s="195">
        <v>808</v>
      </c>
      <c r="F24" s="195" t="s">
        <v>1615</v>
      </c>
    </row>
    <row r="25" spans="1:6" x14ac:dyDescent="0.25">
      <c r="A25" s="89" t="s">
        <v>1311</v>
      </c>
      <c r="B25" s="90" t="s">
        <v>1250</v>
      </c>
      <c r="C25" s="311">
        <v>107590.31</v>
      </c>
      <c r="D25" s="312"/>
      <c r="E25" s="312"/>
      <c r="F25" s="313"/>
    </row>
    <row r="26" spans="1:6" x14ac:dyDescent="0.25">
      <c r="A26" s="89" t="s">
        <v>1312</v>
      </c>
      <c r="B26" s="90" t="s">
        <v>1306</v>
      </c>
      <c r="C26" s="311">
        <v>44133.51</v>
      </c>
      <c r="D26" s="312"/>
      <c r="E26" s="312"/>
      <c r="F26" s="313"/>
    </row>
    <row r="27" spans="1:6" x14ac:dyDescent="0.25">
      <c r="A27" s="89" t="s">
        <v>1313</v>
      </c>
      <c r="B27" s="90" t="s">
        <v>1307</v>
      </c>
      <c r="C27" s="311">
        <v>401</v>
      </c>
      <c r="D27" s="312"/>
      <c r="E27" s="312"/>
      <c r="F27" s="313"/>
    </row>
    <row r="28" spans="1:6" ht="31.5" x14ac:dyDescent="0.25">
      <c r="A28" s="166">
        <v>3</v>
      </c>
      <c r="B28" s="166" t="s">
        <v>1252</v>
      </c>
      <c r="C28" s="166" t="s">
        <v>1253</v>
      </c>
      <c r="D28" s="166" t="s">
        <v>1254</v>
      </c>
      <c r="E28" s="166" t="s">
        <v>1293</v>
      </c>
      <c r="F28" s="166" t="s">
        <v>1104</v>
      </c>
    </row>
    <row r="29" spans="1:6" x14ac:dyDescent="0.25">
      <c r="A29" s="291" t="s">
        <v>20</v>
      </c>
      <c r="B29" s="310" t="s">
        <v>1242</v>
      </c>
      <c r="C29" s="96" t="s">
        <v>1257</v>
      </c>
      <c r="D29" s="196">
        <v>0</v>
      </c>
      <c r="E29" s="93" t="s">
        <v>1258</v>
      </c>
      <c r="F29" s="194"/>
    </row>
    <row r="30" spans="1:6" x14ac:dyDescent="0.25">
      <c r="A30" s="291"/>
      <c r="B30" s="310"/>
      <c r="C30" s="96" t="s">
        <v>1339</v>
      </c>
      <c r="D30" s="196">
        <v>0</v>
      </c>
      <c r="E30" s="94"/>
      <c r="F30" s="194"/>
    </row>
    <row r="31" spans="1:6" x14ac:dyDescent="0.25">
      <c r="A31" s="291"/>
      <c r="B31" s="310"/>
      <c r="C31" s="96" t="s">
        <v>1338</v>
      </c>
      <c r="D31" s="196">
        <v>0</v>
      </c>
      <c r="E31" s="94"/>
      <c r="F31" s="194"/>
    </row>
    <row r="32" spans="1:6" x14ac:dyDescent="0.25">
      <c r="A32" s="291"/>
      <c r="B32" s="310"/>
      <c r="C32" s="96" t="s">
        <v>1315</v>
      </c>
      <c r="D32" s="196">
        <v>0</v>
      </c>
      <c r="E32" s="94"/>
      <c r="F32" s="194"/>
    </row>
    <row r="33" spans="1:6" x14ac:dyDescent="0.25">
      <c r="A33" s="291"/>
      <c r="B33" s="310"/>
      <c r="C33" s="96" t="s">
        <v>1316</v>
      </c>
      <c r="D33" s="196">
        <v>0</v>
      </c>
      <c r="E33" s="94"/>
      <c r="F33" s="194"/>
    </row>
    <row r="34" spans="1:6" x14ac:dyDescent="0.25">
      <c r="A34" s="291"/>
      <c r="B34" s="310"/>
      <c r="C34" s="96" t="s">
        <v>1317</v>
      </c>
      <c r="D34" s="196">
        <v>0</v>
      </c>
      <c r="E34" s="93" t="s">
        <v>1259</v>
      </c>
      <c r="F34" s="194"/>
    </row>
    <row r="35" spans="1:6" ht="47.25" x14ac:dyDescent="0.25">
      <c r="A35" s="291"/>
      <c r="B35" s="310"/>
      <c r="C35" s="96" t="s">
        <v>1260</v>
      </c>
      <c r="D35" s="196">
        <v>0</v>
      </c>
      <c r="E35" s="93" t="s">
        <v>1261</v>
      </c>
      <c r="F35" s="194"/>
    </row>
    <row r="36" spans="1:6" x14ac:dyDescent="0.25">
      <c r="A36" s="291"/>
      <c r="B36" s="310"/>
      <c r="C36" s="96" t="s">
        <v>1262</v>
      </c>
      <c r="D36" s="196">
        <v>0</v>
      </c>
      <c r="E36" s="94"/>
      <c r="F36" s="194"/>
    </row>
    <row r="37" spans="1:6" x14ac:dyDescent="0.25">
      <c r="A37" s="291"/>
      <c r="B37" s="310"/>
      <c r="C37" s="96" t="s">
        <v>1263</v>
      </c>
      <c r="D37" s="196">
        <v>0</v>
      </c>
      <c r="E37" s="93" t="s">
        <v>1264</v>
      </c>
      <c r="F37" s="194"/>
    </row>
    <row r="38" spans="1:6" x14ac:dyDescent="0.25">
      <c r="A38" s="291"/>
      <c r="B38" s="310"/>
      <c r="C38" s="92" t="s">
        <v>1255</v>
      </c>
      <c r="D38" s="160">
        <f>SUM(D29:D36)</f>
        <v>0</v>
      </c>
      <c r="E38" s="93" t="s">
        <v>1256</v>
      </c>
      <c r="F38" s="194"/>
    </row>
    <row r="39" spans="1:6" x14ac:dyDescent="0.25">
      <c r="A39" s="291"/>
      <c r="B39" s="310"/>
      <c r="C39" s="92" t="s">
        <v>1265</v>
      </c>
      <c r="D39" s="161">
        <f>D38-D37</f>
        <v>0</v>
      </c>
      <c r="E39" s="198"/>
      <c r="F39" s="194"/>
    </row>
    <row r="40" spans="1:6" x14ac:dyDescent="0.25">
      <c r="A40" s="291" t="s">
        <v>7</v>
      </c>
      <c r="B40" s="310" t="s">
        <v>1314</v>
      </c>
      <c r="C40" s="96" t="s">
        <v>1257</v>
      </c>
      <c r="D40" s="196">
        <v>0</v>
      </c>
      <c r="E40" s="198"/>
      <c r="F40" s="194"/>
    </row>
    <row r="41" spans="1:6" x14ac:dyDescent="0.25">
      <c r="A41" s="291"/>
      <c r="B41" s="310"/>
      <c r="C41" s="96" t="s">
        <v>1339</v>
      </c>
      <c r="D41" s="196">
        <v>0</v>
      </c>
      <c r="E41" s="198"/>
      <c r="F41" s="194"/>
    </row>
    <row r="42" spans="1:6" x14ac:dyDescent="0.25">
      <c r="A42" s="291"/>
      <c r="B42" s="310"/>
      <c r="C42" s="96" t="s">
        <v>1338</v>
      </c>
      <c r="D42" s="196">
        <v>0</v>
      </c>
      <c r="E42" s="198"/>
      <c r="F42" s="194"/>
    </row>
    <row r="43" spans="1:6" x14ac:dyDescent="0.25">
      <c r="A43" s="291"/>
      <c r="B43" s="310"/>
      <c r="C43" s="96" t="s">
        <v>1315</v>
      </c>
      <c r="D43" s="196">
        <v>0</v>
      </c>
      <c r="E43" s="198"/>
      <c r="F43" s="194"/>
    </row>
    <row r="44" spans="1:6" x14ac:dyDescent="0.25">
      <c r="A44" s="291"/>
      <c r="B44" s="310"/>
      <c r="C44" s="96" t="s">
        <v>1316</v>
      </c>
      <c r="D44" s="196">
        <v>0</v>
      </c>
      <c r="E44" s="198"/>
      <c r="F44" s="194"/>
    </row>
    <row r="45" spans="1:6" x14ac:dyDescent="0.25">
      <c r="A45" s="291"/>
      <c r="B45" s="310"/>
      <c r="C45" s="96" t="s">
        <v>1317</v>
      </c>
      <c r="D45" s="196">
        <v>0</v>
      </c>
      <c r="E45" s="198"/>
      <c r="F45" s="194"/>
    </row>
    <row r="46" spans="1:6" x14ac:dyDescent="0.25">
      <c r="A46" s="291"/>
      <c r="B46" s="310"/>
      <c r="C46" s="96" t="s">
        <v>1260</v>
      </c>
      <c r="D46" s="196">
        <v>0</v>
      </c>
      <c r="E46" s="198"/>
      <c r="F46" s="194"/>
    </row>
    <row r="47" spans="1:6" x14ac:dyDescent="0.25">
      <c r="A47" s="291"/>
      <c r="B47" s="310"/>
      <c r="C47" s="96" t="s">
        <v>1262</v>
      </c>
      <c r="D47" s="196">
        <v>0</v>
      </c>
      <c r="E47" s="198"/>
      <c r="F47" s="194"/>
    </row>
    <row r="48" spans="1:6" x14ac:dyDescent="0.25">
      <c r="A48" s="291"/>
      <c r="B48" s="310"/>
      <c r="C48" s="96" t="s">
        <v>1267</v>
      </c>
      <c r="D48" s="161">
        <v>0</v>
      </c>
      <c r="E48" s="198"/>
      <c r="F48" s="194"/>
    </row>
    <row r="49" spans="1:6" x14ac:dyDescent="0.25">
      <c r="A49" s="291"/>
      <c r="B49" s="310"/>
      <c r="C49" s="92" t="s">
        <v>1266</v>
      </c>
      <c r="D49" s="159">
        <f>SUM(D40:D47)</f>
        <v>0</v>
      </c>
      <c r="E49" s="198"/>
      <c r="F49" s="194"/>
    </row>
    <row r="50" spans="1:6" x14ac:dyDescent="0.25">
      <c r="A50" s="97" t="s">
        <v>8</v>
      </c>
      <c r="B50" s="95"/>
      <c r="C50" s="92" t="s">
        <v>1269</v>
      </c>
      <c r="D50" s="161">
        <f>D39+D49-D48</f>
        <v>0</v>
      </c>
      <c r="E50" s="198"/>
      <c r="F50" s="194"/>
    </row>
    <row r="51" spans="1:6" x14ac:dyDescent="0.25">
      <c r="A51" s="97" t="s">
        <v>9</v>
      </c>
      <c r="B51" s="95" t="s">
        <v>1268</v>
      </c>
      <c r="C51" s="96" t="s">
        <v>1271</v>
      </c>
      <c r="D51" s="197">
        <v>0</v>
      </c>
      <c r="E51" s="198"/>
      <c r="F51" s="194"/>
    </row>
    <row r="52" spans="1:6" ht="31.5" x14ac:dyDescent="0.25">
      <c r="A52" s="97"/>
      <c r="B52" s="95"/>
      <c r="C52" s="93" t="s">
        <v>1318</v>
      </c>
      <c r="D52" s="197">
        <v>0</v>
      </c>
      <c r="E52" s="198"/>
      <c r="F52" s="194"/>
    </row>
    <row r="53" spans="1:6" x14ac:dyDescent="0.25">
      <c r="A53" s="97"/>
      <c r="B53" s="95"/>
      <c r="C53" s="96" t="s">
        <v>1260</v>
      </c>
      <c r="D53" s="196">
        <v>0</v>
      </c>
      <c r="E53" s="198"/>
      <c r="F53" s="194"/>
    </row>
    <row r="54" spans="1:6" x14ac:dyDescent="0.25">
      <c r="A54" s="97" t="s">
        <v>11</v>
      </c>
      <c r="B54" s="95" t="s">
        <v>1270</v>
      </c>
      <c r="C54" s="96" t="s">
        <v>1271</v>
      </c>
      <c r="D54" s="197">
        <v>0</v>
      </c>
      <c r="E54" s="198"/>
      <c r="F54" s="194"/>
    </row>
    <row r="55" spans="1:6" ht="31.5" x14ac:dyDescent="0.25">
      <c r="A55" s="97"/>
      <c r="B55" s="95"/>
      <c r="C55" s="93" t="s">
        <v>1318</v>
      </c>
      <c r="D55" s="197">
        <v>0</v>
      </c>
      <c r="E55" s="198"/>
      <c r="F55" s="194"/>
    </row>
    <row r="56" spans="1:6" x14ac:dyDescent="0.25">
      <c r="A56" s="97"/>
      <c r="B56" s="95"/>
      <c r="C56" s="96" t="s">
        <v>1272</v>
      </c>
      <c r="D56" s="196">
        <v>0</v>
      </c>
      <c r="E56" s="198"/>
      <c r="F56" s="194"/>
    </row>
    <row r="57" spans="1:6" x14ac:dyDescent="0.25">
      <c r="A57" s="97" t="s">
        <v>12</v>
      </c>
      <c r="B57" s="95" t="s">
        <v>1244</v>
      </c>
      <c r="C57" s="96" t="s">
        <v>1271</v>
      </c>
      <c r="D57" s="197">
        <v>0</v>
      </c>
      <c r="E57" s="198"/>
      <c r="F57" s="194"/>
    </row>
    <row r="58" spans="1:6" x14ac:dyDescent="0.25">
      <c r="A58" s="97"/>
      <c r="B58" s="95"/>
      <c r="C58" s="96" t="s">
        <v>1272</v>
      </c>
      <c r="D58" s="197">
        <v>0</v>
      </c>
      <c r="E58" s="198"/>
      <c r="F58" s="194"/>
    </row>
    <row r="59" spans="1:6" ht="41.25" customHeight="1" x14ac:dyDescent="0.25">
      <c r="A59" s="97" t="s">
        <v>13</v>
      </c>
      <c r="B59" s="95"/>
      <c r="C59" s="190" t="s">
        <v>1340</v>
      </c>
      <c r="D59" s="167">
        <f>SUM(D51:D58)</f>
        <v>0</v>
      </c>
      <c r="E59" s="198"/>
      <c r="F59" s="194"/>
    </row>
    <row r="60" spans="1:6" x14ac:dyDescent="0.25">
      <c r="A60" s="97" t="s">
        <v>1358</v>
      </c>
      <c r="B60" s="95"/>
      <c r="C60" s="92" t="s">
        <v>1273</v>
      </c>
      <c r="D60" s="161">
        <f>D50+D59</f>
        <v>0</v>
      </c>
      <c r="E60" s="198"/>
      <c r="F60" s="194"/>
    </row>
    <row r="61" spans="1:6" x14ac:dyDescent="0.25">
      <c r="A61" s="166">
        <v>4</v>
      </c>
      <c r="B61" s="166" t="s">
        <v>1252</v>
      </c>
      <c r="C61" s="166" t="s">
        <v>1355</v>
      </c>
      <c r="D61" s="166" t="s">
        <v>1254</v>
      </c>
      <c r="E61" s="166" t="s">
        <v>1293</v>
      </c>
      <c r="F61" s="194"/>
    </row>
    <row r="62" spans="1:6" ht="31.5" x14ac:dyDescent="0.25">
      <c r="A62" s="293" t="s">
        <v>20</v>
      </c>
      <c r="B62" s="292" t="s">
        <v>1347</v>
      </c>
      <c r="C62" s="199" t="s">
        <v>1274</v>
      </c>
      <c r="D62" s="196">
        <v>647.11699999999996</v>
      </c>
      <c r="E62" s="93" t="s">
        <v>1344</v>
      </c>
      <c r="F62" s="194" t="s">
        <v>1825</v>
      </c>
    </row>
    <row r="63" spans="1:6" x14ac:dyDescent="0.25">
      <c r="A63" s="293"/>
      <c r="B63" s="292"/>
      <c r="C63" s="199" t="s">
        <v>1275</v>
      </c>
      <c r="D63" s="197">
        <v>0</v>
      </c>
      <c r="E63" s="93" t="s">
        <v>1345</v>
      </c>
      <c r="F63" s="194"/>
    </row>
    <row r="64" spans="1:6" ht="31.5" x14ac:dyDescent="0.25">
      <c r="A64" s="293"/>
      <c r="B64" s="292"/>
      <c r="C64" s="199" t="s">
        <v>1342</v>
      </c>
      <c r="D64" s="196">
        <v>0</v>
      </c>
      <c r="E64" s="93" t="s">
        <v>1346</v>
      </c>
      <c r="F64" s="194"/>
    </row>
    <row r="65" spans="1:6" x14ac:dyDescent="0.25">
      <c r="A65" s="293"/>
      <c r="B65" s="292"/>
      <c r="C65" s="199" t="s">
        <v>1341</v>
      </c>
      <c r="D65" s="161">
        <f>D62+D63</f>
        <v>647.11699999999996</v>
      </c>
      <c r="E65" s="93"/>
      <c r="F65" s="194" t="s">
        <v>1825</v>
      </c>
    </row>
    <row r="66" spans="1:6" x14ac:dyDescent="0.25">
      <c r="A66" s="293"/>
      <c r="B66" s="292"/>
      <c r="C66" s="199" t="s">
        <v>1277</v>
      </c>
      <c r="D66" s="161">
        <f>D67-D65</f>
        <v>316.07056</v>
      </c>
      <c r="E66" s="94"/>
      <c r="F66" s="194" t="s">
        <v>1825</v>
      </c>
    </row>
    <row r="67" spans="1:6" x14ac:dyDescent="0.25">
      <c r="A67" s="293"/>
      <c r="B67" s="292"/>
      <c r="C67" s="199" t="s">
        <v>1343</v>
      </c>
      <c r="D67" s="196">
        <v>963.18755999999996</v>
      </c>
      <c r="E67" s="94"/>
      <c r="F67" s="194" t="s">
        <v>1825</v>
      </c>
    </row>
    <row r="68" spans="1:6" ht="31.5" x14ac:dyDescent="0.25">
      <c r="A68" s="293" t="s">
        <v>7</v>
      </c>
      <c r="B68" s="292" t="s">
        <v>1351</v>
      </c>
      <c r="C68" s="199" t="s">
        <v>1274</v>
      </c>
      <c r="D68" s="196">
        <v>170.06100000000001</v>
      </c>
      <c r="E68" s="93" t="s">
        <v>1344</v>
      </c>
      <c r="F68" s="194" t="s">
        <v>1825</v>
      </c>
    </row>
    <row r="69" spans="1:6" x14ac:dyDescent="0.25">
      <c r="A69" s="293"/>
      <c r="B69" s="292"/>
      <c r="C69" s="199" t="s">
        <v>1275</v>
      </c>
      <c r="D69" s="196">
        <v>0</v>
      </c>
      <c r="E69" s="93" t="s">
        <v>1345</v>
      </c>
      <c r="F69" s="194"/>
    </row>
    <row r="70" spans="1:6" ht="31.5" x14ac:dyDescent="0.25">
      <c r="A70" s="293"/>
      <c r="B70" s="292"/>
      <c r="C70" s="199" t="s">
        <v>1348</v>
      </c>
      <c r="D70" s="197">
        <v>0</v>
      </c>
      <c r="E70" s="93" t="s">
        <v>1352</v>
      </c>
      <c r="F70" s="194"/>
    </row>
    <row r="71" spans="1:6" x14ac:dyDescent="0.25">
      <c r="A71" s="293"/>
      <c r="B71" s="292"/>
      <c r="C71" s="200" t="s">
        <v>1278</v>
      </c>
      <c r="D71" s="161">
        <f>D68+D69</f>
        <v>170.06100000000001</v>
      </c>
      <c r="E71" s="93"/>
      <c r="F71" s="194" t="s">
        <v>1825</v>
      </c>
    </row>
    <row r="72" spans="1:6" x14ac:dyDescent="0.25">
      <c r="A72" s="293"/>
      <c r="B72" s="292"/>
      <c r="C72" s="201" t="s">
        <v>1279</v>
      </c>
      <c r="D72" s="161">
        <f>D73-D71</f>
        <v>6.8024399999999901</v>
      </c>
      <c r="E72" s="94"/>
      <c r="F72" s="194" t="s">
        <v>1825</v>
      </c>
    </row>
    <row r="73" spans="1:6" x14ac:dyDescent="0.25">
      <c r="A73" s="293"/>
      <c r="B73" s="292"/>
      <c r="C73" s="199" t="s">
        <v>1349</v>
      </c>
      <c r="D73" s="196">
        <v>176.86344</v>
      </c>
      <c r="E73" s="94"/>
      <c r="F73" s="194" t="s">
        <v>1825</v>
      </c>
    </row>
    <row r="74" spans="1:6" ht="31.5" x14ac:dyDescent="0.25">
      <c r="A74" s="293" t="s">
        <v>8</v>
      </c>
      <c r="B74" s="292" t="s">
        <v>1350</v>
      </c>
      <c r="C74" s="199" t="s">
        <v>1274</v>
      </c>
      <c r="D74" s="196"/>
      <c r="E74" s="93" t="s">
        <v>1344</v>
      </c>
      <c r="F74" s="194"/>
    </row>
    <row r="75" spans="1:6" x14ac:dyDescent="0.25">
      <c r="A75" s="293"/>
      <c r="B75" s="292"/>
      <c r="C75" s="199" t="s">
        <v>1275</v>
      </c>
      <c r="D75" s="196">
        <v>0</v>
      </c>
      <c r="E75" s="93" t="s">
        <v>1345</v>
      </c>
      <c r="F75" s="194"/>
    </row>
    <row r="76" spans="1:6" ht="31.5" x14ac:dyDescent="0.25">
      <c r="A76" s="293"/>
      <c r="B76" s="292"/>
      <c r="C76" s="199" t="s">
        <v>1356</v>
      </c>
      <c r="D76" s="197">
        <v>0</v>
      </c>
      <c r="E76" s="93" t="s">
        <v>1276</v>
      </c>
      <c r="F76" s="194"/>
    </row>
    <row r="77" spans="1:6" x14ac:dyDescent="0.25">
      <c r="A77" s="293"/>
      <c r="B77" s="292"/>
      <c r="C77" s="200" t="s">
        <v>1280</v>
      </c>
      <c r="D77" s="161">
        <f>D74+D75</f>
        <v>0</v>
      </c>
      <c r="E77" s="93"/>
      <c r="F77" s="194"/>
    </row>
    <row r="78" spans="1:6" x14ac:dyDescent="0.25">
      <c r="A78" s="293"/>
      <c r="B78" s="292"/>
      <c r="C78" s="201" t="s">
        <v>1281</v>
      </c>
      <c r="D78" s="161">
        <f>D79-D77</f>
        <v>0</v>
      </c>
      <c r="E78" s="94"/>
      <c r="F78" s="194"/>
    </row>
    <row r="79" spans="1:6" x14ac:dyDescent="0.25">
      <c r="A79" s="293"/>
      <c r="B79" s="292"/>
      <c r="C79" s="199" t="s">
        <v>1354</v>
      </c>
      <c r="D79" s="196"/>
      <c r="E79" s="94"/>
      <c r="F79" s="194"/>
    </row>
    <row r="80" spans="1:6" ht="31.5" x14ac:dyDescent="0.25">
      <c r="A80" s="300" t="s">
        <v>9</v>
      </c>
      <c r="B80" s="297" t="s">
        <v>1319</v>
      </c>
      <c r="C80" s="199" t="s">
        <v>1274</v>
      </c>
      <c r="D80" s="197">
        <v>525.33900000000006</v>
      </c>
      <c r="E80" s="93" t="s">
        <v>1344</v>
      </c>
      <c r="F80" s="194" t="s">
        <v>1921</v>
      </c>
    </row>
    <row r="81" spans="1:6" x14ac:dyDescent="0.25">
      <c r="A81" s="301"/>
      <c r="B81" s="298"/>
      <c r="C81" s="199" t="s">
        <v>1275</v>
      </c>
      <c r="D81" s="196">
        <v>0</v>
      </c>
      <c r="E81" s="93" t="s">
        <v>1345</v>
      </c>
      <c r="F81" s="194"/>
    </row>
    <row r="82" spans="1:6" x14ac:dyDescent="0.25">
      <c r="A82" s="301"/>
      <c r="B82" s="298"/>
      <c r="C82" s="199" t="s">
        <v>1320</v>
      </c>
      <c r="D82" s="196">
        <v>0</v>
      </c>
      <c r="E82" s="93"/>
      <c r="F82" s="194"/>
    </row>
    <row r="83" spans="1:6" x14ac:dyDescent="0.25">
      <c r="A83" s="301"/>
      <c r="B83" s="298"/>
      <c r="C83" s="199" t="s">
        <v>1357</v>
      </c>
      <c r="D83" s="196">
        <v>0</v>
      </c>
      <c r="E83" s="93"/>
      <c r="F83" s="194"/>
    </row>
    <row r="84" spans="1:6" x14ac:dyDescent="0.25">
      <c r="A84" s="301"/>
      <c r="B84" s="298"/>
      <c r="C84" s="199" t="s">
        <v>1315</v>
      </c>
      <c r="D84" s="196">
        <v>0</v>
      </c>
      <c r="E84" s="93"/>
      <c r="F84" s="194"/>
    </row>
    <row r="85" spans="1:6" x14ac:dyDescent="0.25">
      <c r="A85" s="301"/>
      <c r="B85" s="298"/>
      <c r="C85" s="199" t="s">
        <v>1364</v>
      </c>
      <c r="D85" s="196">
        <v>525.33900000000006</v>
      </c>
      <c r="E85" s="93"/>
      <c r="F85" s="194" t="s">
        <v>1825</v>
      </c>
    </row>
    <row r="86" spans="1:6" x14ac:dyDescent="0.25">
      <c r="A86" s="302"/>
      <c r="B86" s="299"/>
      <c r="C86" s="200" t="s">
        <v>1283</v>
      </c>
      <c r="D86" s="161">
        <f>SUM(D80:D83)</f>
        <v>525.33900000000006</v>
      </c>
      <c r="E86" s="93"/>
      <c r="F86" s="194" t="s">
        <v>1825</v>
      </c>
    </row>
    <row r="87" spans="1:6" x14ac:dyDescent="0.25">
      <c r="A87" s="303" t="s">
        <v>1284</v>
      </c>
      <c r="B87" s="304"/>
      <c r="C87" s="305"/>
      <c r="D87" s="162">
        <f>D67+D73+D79+D85</f>
        <v>1665.3899999999999</v>
      </c>
      <c r="E87" s="93"/>
      <c r="F87" s="194" t="s">
        <v>1826</v>
      </c>
    </row>
    <row r="88" spans="1:6" x14ac:dyDescent="0.25">
      <c r="A88" s="303" t="s">
        <v>1353</v>
      </c>
      <c r="B88" s="304"/>
      <c r="C88" s="305"/>
      <c r="D88" s="162">
        <f>D65+D71+D77+D86</f>
        <v>1342.5170000000001</v>
      </c>
      <c r="E88" s="93"/>
      <c r="F88" s="194" t="s">
        <v>1825</v>
      </c>
    </row>
    <row r="89" spans="1:6" x14ac:dyDescent="0.25">
      <c r="A89" s="306"/>
      <c r="B89" s="307"/>
      <c r="C89" s="307"/>
      <c r="D89" s="307"/>
      <c r="E89" s="307"/>
      <c r="F89" s="308"/>
    </row>
    <row r="90" spans="1:6" x14ac:dyDescent="0.25">
      <c r="A90" s="294" t="s">
        <v>1321</v>
      </c>
      <c r="B90" s="295"/>
      <c r="C90" s="295"/>
      <c r="D90" s="295"/>
      <c r="E90" s="295"/>
      <c r="F90" s="296"/>
    </row>
    <row r="91" spans="1:6" ht="44.25" customHeight="1" x14ac:dyDescent="0.25">
      <c r="A91" s="166">
        <v>5</v>
      </c>
      <c r="B91" s="166" t="s">
        <v>1285</v>
      </c>
      <c r="C91" s="166" t="s">
        <v>1359</v>
      </c>
      <c r="D91" s="166" t="s">
        <v>1360</v>
      </c>
      <c r="E91" s="166" t="s">
        <v>1361</v>
      </c>
      <c r="F91" s="166" t="s">
        <v>1322</v>
      </c>
    </row>
    <row r="92" spans="1:6" x14ac:dyDescent="0.25">
      <c r="A92" s="202" t="s">
        <v>20</v>
      </c>
      <c r="B92" s="199" t="s">
        <v>1244</v>
      </c>
      <c r="C92" s="253">
        <f>D67</f>
        <v>963.18755999999996</v>
      </c>
      <c r="D92" s="253">
        <f>D62</f>
        <v>647.11699999999996</v>
      </c>
      <c r="E92" s="253">
        <f>C92-D92</f>
        <v>316.07056</v>
      </c>
      <c r="F92" s="194">
        <f>E92/C92</f>
        <v>0.3281505836724054</v>
      </c>
    </row>
    <row r="93" spans="1:6" x14ac:dyDescent="0.25">
      <c r="A93" s="202" t="s">
        <v>7</v>
      </c>
      <c r="B93" s="199" t="s">
        <v>1286</v>
      </c>
      <c r="C93" s="253">
        <f>D73</f>
        <v>176.86344</v>
      </c>
      <c r="D93" s="253">
        <f>D71</f>
        <v>170.06100000000001</v>
      </c>
      <c r="E93" s="253">
        <f>C93-D93</f>
        <v>6.8024399999999901</v>
      </c>
      <c r="F93" s="194">
        <f>E93/C93</f>
        <v>3.8461538461538408E-2</v>
      </c>
    </row>
    <row r="94" spans="1:6" x14ac:dyDescent="0.25">
      <c r="A94" s="202" t="s">
        <v>8</v>
      </c>
      <c r="B94" s="199" t="s">
        <v>1287</v>
      </c>
      <c r="C94" s="205">
        <v>0</v>
      </c>
      <c r="D94" s="205">
        <v>0</v>
      </c>
      <c r="E94" s="205">
        <v>0</v>
      </c>
      <c r="F94" s="194">
        <v>0</v>
      </c>
    </row>
    <row r="95" spans="1:6" x14ac:dyDescent="0.25">
      <c r="A95" s="202" t="s">
        <v>9</v>
      </c>
      <c r="B95" s="199" t="s">
        <v>1282</v>
      </c>
      <c r="C95" s="253">
        <f>D85</f>
        <v>525.33900000000006</v>
      </c>
      <c r="D95" s="205">
        <f>D80</f>
        <v>525.33900000000006</v>
      </c>
      <c r="E95" s="253">
        <f>C95-D95</f>
        <v>0</v>
      </c>
      <c r="F95" s="194">
        <f>E95/C95</f>
        <v>0</v>
      </c>
    </row>
    <row r="96" spans="1:6" ht="31.5" x14ac:dyDescent="0.25">
      <c r="A96" s="166">
        <v>6</v>
      </c>
      <c r="B96" s="166" t="s">
        <v>1288</v>
      </c>
      <c r="C96" s="166" t="s">
        <v>1359</v>
      </c>
      <c r="D96" s="166" t="s">
        <v>1360</v>
      </c>
      <c r="E96" s="166" t="s">
        <v>1361</v>
      </c>
      <c r="F96" s="194"/>
    </row>
    <row r="97" spans="1:6" x14ac:dyDescent="0.25">
      <c r="A97" s="202" t="s">
        <v>20</v>
      </c>
      <c r="B97" s="199" t="s">
        <v>1244</v>
      </c>
      <c r="C97" s="205">
        <v>0</v>
      </c>
      <c r="D97" s="205">
        <v>0</v>
      </c>
      <c r="E97" s="205">
        <v>0</v>
      </c>
      <c r="F97" s="194">
        <v>0</v>
      </c>
    </row>
    <row r="98" spans="1:6" x14ac:dyDescent="0.25">
      <c r="A98" s="202" t="s">
        <v>7</v>
      </c>
      <c r="B98" s="199" t="s">
        <v>1286</v>
      </c>
      <c r="C98" s="205">
        <v>0</v>
      </c>
      <c r="D98" s="205">
        <v>0</v>
      </c>
      <c r="E98" s="205">
        <v>0</v>
      </c>
      <c r="F98" s="194">
        <v>0</v>
      </c>
    </row>
    <row r="99" spans="1:6" x14ac:dyDescent="0.25">
      <c r="A99" s="202" t="s">
        <v>8</v>
      </c>
      <c r="B99" s="199" t="s">
        <v>1287</v>
      </c>
      <c r="C99" s="205">
        <v>0</v>
      </c>
      <c r="D99" s="205">
        <v>0</v>
      </c>
      <c r="E99" s="205">
        <v>0</v>
      </c>
      <c r="F99" s="194">
        <v>0</v>
      </c>
    </row>
    <row r="100" spans="1:6" x14ac:dyDescent="0.25">
      <c r="A100" s="202" t="s">
        <v>9</v>
      </c>
      <c r="B100" s="199" t="s">
        <v>1282</v>
      </c>
      <c r="C100" s="205">
        <v>0</v>
      </c>
      <c r="D100" s="205">
        <v>0</v>
      </c>
      <c r="E100" s="205">
        <v>0</v>
      </c>
      <c r="F100" s="194">
        <v>0</v>
      </c>
    </row>
    <row r="101" spans="1:6" x14ac:dyDescent="0.25">
      <c r="A101" s="203"/>
      <c r="B101" s="203"/>
      <c r="C101" s="203"/>
      <c r="D101" s="203"/>
      <c r="E101" s="203"/>
      <c r="F101" s="203"/>
    </row>
    <row r="102" spans="1:6" x14ac:dyDescent="0.25">
      <c r="A102" s="203"/>
      <c r="B102" s="203"/>
      <c r="C102" s="203"/>
      <c r="D102" s="203"/>
      <c r="E102" s="203"/>
      <c r="F102" s="203"/>
    </row>
    <row r="103" spans="1:6" x14ac:dyDescent="0.25">
      <c r="A103" s="203"/>
      <c r="B103" s="290" t="s">
        <v>1323</v>
      </c>
      <c r="C103" s="290"/>
      <c r="D103" s="203"/>
      <c r="E103" s="203"/>
      <c r="F103" s="203"/>
    </row>
    <row r="104" spans="1:6" x14ac:dyDescent="0.25">
      <c r="A104" s="203"/>
      <c r="B104" s="199" t="s">
        <v>1289</v>
      </c>
      <c r="C104" s="204">
        <f>D87-D88</f>
        <v>322.87299999999982</v>
      </c>
      <c r="D104" s="203"/>
      <c r="E104" s="203"/>
      <c r="F104" s="203"/>
    </row>
    <row r="105" spans="1:6" x14ac:dyDescent="0.25">
      <c r="A105" s="203"/>
      <c r="B105" s="199" t="s">
        <v>1290</v>
      </c>
      <c r="C105" s="204">
        <f>C104-D37-D48</f>
        <v>322.87299999999982</v>
      </c>
      <c r="D105" s="203"/>
      <c r="E105" s="203"/>
      <c r="F105" s="203"/>
    </row>
    <row r="106" spans="1:6" x14ac:dyDescent="0.25">
      <c r="A106" s="203"/>
      <c r="B106" s="199" t="s">
        <v>1291</v>
      </c>
      <c r="C106" s="201">
        <f>C104/D87</f>
        <v>0.19387230618653881</v>
      </c>
      <c r="D106" s="203"/>
      <c r="E106" s="203"/>
      <c r="F106" s="203"/>
    </row>
    <row r="107" spans="1:6" x14ac:dyDescent="0.25">
      <c r="A107" s="203"/>
      <c r="B107" s="199" t="s">
        <v>1292</v>
      </c>
      <c r="C107" s="201">
        <f>C105/D87</f>
        <v>0.19387230618653881</v>
      </c>
      <c r="D107" s="203"/>
      <c r="E107" s="203"/>
      <c r="F107" s="203"/>
    </row>
    <row r="108" spans="1:6" x14ac:dyDescent="0.25">
      <c r="A108" s="203"/>
      <c r="B108" s="203"/>
      <c r="C108" s="203"/>
      <c r="D108" s="203"/>
      <c r="E108" s="203"/>
      <c r="F108" s="203"/>
    </row>
  </sheetData>
  <sheetProtection password="D3B6" sheet="1" objects="1" scenarios="1"/>
  <mergeCells count="21">
    <mergeCell ref="A1:F1"/>
    <mergeCell ref="B40:B49"/>
    <mergeCell ref="A68:A73"/>
    <mergeCell ref="B74:B79"/>
    <mergeCell ref="A74:A79"/>
    <mergeCell ref="C26:F26"/>
    <mergeCell ref="C27:F27"/>
    <mergeCell ref="B68:B73"/>
    <mergeCell ref="C25:F25"/>
    <mergeCell ref="B29:B39"/>
    <mergeCell ref="B103:C103"/>
    <mergeCell ref="A29:A39"/>
    <mergeCell ref="A40:A49"/>
    <mergeCell ref="B62:B67"/>
    <mergeCell ref="A62:A67"/>
    <mergeCell ref="A90:F90"/>
    <mergeCell ref="B80:B86"/>
    <mergeCell ref="A80:A86"/>
    <mergeCell ref="A87:C87"/>
    <mergeCell ref="A88:C88"/>
    <mergeCell ref="A89:F89"/>
  </mergeCells>
  <pageMargins left="0.23622047244094491" right="0.23622047244094491" top="0.74803149606299213" bottom="0.74803149606299213" header="0.31496062992125984" footer="0.31496062992125984"/>
  <pageSetup paperSize="9" scale="70" fitToHeight="0" orientation="landscape"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1"/>
  <sheetViews>
    <sheetView view="pageBreakPreview" zoomScale="85" zoomScaleNormal="80" zoomScaleSheetLayoutView="85" workbookViewId="0">
      <pane ySplit="6" topLeftCell="A7" activePane="bottomLeft" state="frozen"/>
      <selection pane="bottomLeft" sqref="A1:X1"/>
    </sheetView>
  </sheetViews>
  <sheetFormatPr defaultColWidth="0" defaultRowHeight="15" x14ac:dyDescent="0.25"/>
  <cols>
    <col min="1" max="1" width="4.85546875" style="8" customWidth="1"/>
    <col min="2" max="2" width="9.7109375" style="8" customWidth="1"/>
    <col min="3" max="3" width="11.7109375" style="8" customWidth="1"/>
    <col min="4" max="4" width="9.7109375" style="8" customWidth="1"/>
    <col min="5" max="5" width="27" style="8" bestFit="1" customWidth="1"/>
    <col min="6" max="6" width="15.85546875" style="8" customWidth="1"/>
    <col min="7" max="7" width="15.7109375" style="8" customWidth="1"/>
    <col min="8" max="8" width="13.7109375" style="8" customWidth="1"/>
    <col min="9" max="9" width="12" style="8" customWidth="1"/>
    <col min="10" max="10" width="10.28515625" style="8" customWidth="1"/>
    <col min="11" max="12" width="12.140625" style="8" customWidth="1"/>
    <col min="13" max="13" width="10.5703125" style="8" customWidth="1"/>
    <col min="14" max="15" width="9.28515625" style="8" bestFit="1" customWidth="1"/>
    <col min="16" max="17" width="11.85546875" style="8" customWidth="1"/>
    <col min="18" max="18" width="12.85546875" style="8" customWidth="1"/>
    <col min="19" max="19" width="9.28515625" style="8" bestFit="1" customWidth="1"/>
    <col min="20" max="20" width="11.140625" style="8" bestFit="1" customWidth="1"/>
    <col min="21" max="24" width="11.140625" style="8" customWidth="1"/>
    <col min="25" max="26" width="9.140625" style="66" hidden="1" customWidth="1"/>
    <col min="27" max="36" width="0" style="66" hidden="1" customWidth="1"/>
    <col min="37" max="38" width="0" style="8" hidden="1" customWidth="1"/>
    <col min="39" max="16384" width="9.140625" style="8" hidden="1"/>
  </cols>
  <sheetData>
    <row r="1" spans="1:36" ht="21" x14ac:dyDescent="0.35">
      <c r="A1" s="334" t="s">
        <v>1362</v>
      </c>
      <c r="B1" s="334"/>
      <c r="C1" s="334"/>
      <c r="D1" s="334"/>
      <c r="E1" s="334"/>
      <c r="F1" s="334"/>
      <c r="G1" s="334"/>
      <c r="H1" s="334"/>
      <c r="I1" s="334"/>
      <c r="J1" s="334"/>
      <c r="K1" s="334"/>
      <c r="L1" s="334"/>
      <c r="M1" s="334"/>
      <c r="N1" s="334"/>
      <c r="O1" s="334"/>
      <c r="P1" s="334"/>
      <c r="Q1" s="334"/>
      <c r="R1" s="334"/>
      <c r="S1" s="334"/>
      <c r="T1" s="334"/>
      <c r="U1" s="334"/>
      <c r="V1" s="334"/>
      <c r="W1" s="334"/>
      <c r="X1" s="334"/>
    </row>
    <row r="2" spans="1:36" x14ac:dyDescent="0.25">
      <c r="A2" s="351" t="s">
        <v>1160</v>
      </c>
      <c r="B2" s="351"/>
      <c r="C2" s="351"/>
      <c r="D2" s="351"/>
      <c r="E2" s="351"/>
      <c r="F2" s="351"/>
      <c r="G2" s="351"/>
      <c r="H2" s="351"/>
      <c r="I2" s="351"/>
      <c r="J2" s="351"/>
      <c r="K2" s="351"/>
      <c r="L2" s="351"/>
      <c r="M2" s="351"/>
      <c r="N2" s="351"/>
      <c r="O2" s="351"/>
      <c r="P2" s="351"/>
      <c r="Q2" s="351"/>
      <c r="R2" s="351"/>
      <c r="S2" s="351"/>
      <c r="T2" s="351"/>
      <c r="U2" s="351"/>
      <c r="V2" s="351"/>
      <c r="W2" s="351"/>
      <c r="X2" s="351"/>
    </row>
    <row r="3" spans="1:36" ht="15" customHeight="1" x14ac:dyDescent="0.25">
      <c r="A3" s="340" t="s">
        <v>0</v>
      </c>
      <c r="B3" s="340" t="s">
        <v>76</v>
      </c>
      <c r="C3" s="340" t="s">
        <v>77</v>
      </c>
      <c r="D3" s="340" t="s">
        <v>1151</v>
      </c>
      <c r="E3" s="352" t="s">
        <v>1920</v>
      </c>
      <c r="F3" s="352"/>
      <c r="G3" s="352"/>
      <c r="H3" s="352"/>
      <c r="I3" s="352"/>
      <c r="J3" s="352"/>
      <c r="K3" s="352"/>
      <c r="L3" s="352"/>
      <c r="M3" s="352"/>
      <c r="N3" s="352"/>
      <c r="O3" s="352"/>
      <c r="P3" s="352"/>
      <c r="Q3" s="352"/>
      <c r="R3" s="352"/>
      <c r="S3" s="352"/>
      <c r="T3" s="352"/>
      <c r="U3" s="352"/>
      <c r="V3" s="352"/>
      <c r="W3" s="352"/>
      <c r="X3" s="352"/>
    </row>
    <row r="4" spans="1:36" ht="15" customHeight="1" x14ac:dyDescent="0.25">
      <c r="A4" s="340"/>
      <c r="B4" s="340"/>
      <c r="C4" s="340"/>
      <c r="D4" s="340"/>
      <c r="E4" s="342" t="s">
        <v>43</v>
      </c>
      <c r="F4" s="342"/>
      <c r="G4" s="342"/>
      <c r="H4" s="342"/>
      <c r="I4" s="342"/>
      <c r="J4" s="342"/>
      <c r="K4" s="342"/>
      <c r="L4" s="342"/>
      <c r="M4" s="342"/>
      <c r="N4" s="342" t="s">
        <v>55</v>
      </c>
      <c r="O4" s="342"/>
      <c r="P4" s="342"/>
      <c r="Q4" s="342"/>
      <c r="R4" s="342"/>
      <c r="S4" s="342" t="s">
        <v>56</v>
      </c>
      <c r="T4" s="342"/>
      <c r="U4" s="342" t="s">
        <v>1146</v>
      </c>
      <c r="V4" s="342"/>
      <c r="W4" s="342"/>
      <c r="X4" s="340" t="s">
        <v>1147</v>
      </c>
    </row>
    <row r="5" spans="1:36" ht="15" customHeight="1" x14ac:dyDescent="0.25">
      <c r="A5" s="340"/>
      <c r="B5" s="340"/>
      <c r="C5" s="340"/>
      <c r="D5" s="340"/>
      <c r="E5" s="340" t="s">
        <v>44</v>
      </c>
      <c r="F5" s="340" t="s">
        <v>67</v>
      </c>
      <c r="G5" s="340" t="s">
        <v>68</v>
      </c>
      <c r="H5" s="340" t="s">
        <v>72</v>
      </c>
      <c r="I5" s="340" t="s">
        <v>73</v>
      </c>
      <c r="J5" s="340" t="s">
        <v>70</v>
      </c>
      <c r="K5" s="340" t="s">
        <v>69</v>
      </c>
      <c r="L5" s="340" t="s">
        <v>71</v>
      </c>
      <c r="M5" s="340" t="s">
        <v>50</v>
      </c>
      <c r="N5" s="174"/>
      <c r="O5" s="342" t="s">
        <v>62</v>
      </c>
      <c r="P5" s="342"/>
      <c r="Q5" s="342"/>
      <c r="R5" s="340" t="s">
        <v>52</v>
      </c>
      <c r="S5" s="340" t="s">
        <v>53</v>
      </c>
      <c r="T5" s="340" t="s">
        <v>54</v>
      </c>
      <c r="U5" s="340" t="s">
        <v>1148</v>
      </c>
      <c r="V5" s="340" t="s">
        <v>1149</v>
      </c>
      <c r="W5" s="340" t="s">
        <v>1150</v>
      </c>
      <c r="X5" s="340"/>
    </row>
    <row r="6" spans="1:36" s="9" customFormat="1" ht="60" x14ac:dyDescent="0.25">
      <c r="A6" s="340"/>
      <c r="B6" s="340"/>
      <c r="C6" s="340"/>
      <c r="D6" s="340"/>
      <c r="E6" s="340"/>
      <c r="F6" s="340"/>
      <c r="G6" s="340"/>
      <c r="H6" s="340"/>
      <c r="I6" s="340"/>
      <c r="J6" s="340"/>
      <c r="K6" s="340"/>
      <c r="L6" s="340"/>
      <c r="M6" s="340"/>
      <c r="N6" s="175" t="s">
        <v>65</v>
      </c>
      <c r="O6" s="175" t="s">
        <v>60</v>
      </c>
      <c r="P6" s="175" t="s">
        <v>61</v>
      </c>
      <c r="Q6" s="175" t="s">
        <v>63</v>
      </c>
      <c r="R6" s="340"/>
      <c r="S6" s="340"/>
      <c r="T6" s="340"/>
      <c r="U6" s="340"/>
      <c r="V6" s="340"/>
      <c r="W6" s="340"/>
      <c r="X6" s="340"/>
      <c r="Y6" s="67"/>
      <c r="Z6" s="67"/>
      <c r="AA6" s="67"/>
      <c r="AB6" s="67"/>
      <c r="AC6" s="67"/>
      <c r="AD6" s="67"/>
      <c r="AE6" s="67"/>
      <c r="AF6" s="67"/>
      <c r="AG6" s="67"/>
      <c r="AH6" s="67"/>
      <c r="AI6" s="67"/>
      <c r="AJ6" s="67"/>
    </row>
    <row r="7" spans="1:36" x14ac:dyDescent="0.25">
      <c r="A7" s="337">
        <v>1</v>
      </c>
      <c r="B7" s="321" t="s">
        <v>1576</v>
      </c>
      <c r="C7" s="321">
        <v>1</v>
      </c>
      <c r="D7" s="321" t="s">
        <v>1577</v>
      </c>
      <c r="E7" s="35" t="s">
        <v>45</v>
      </c>
      <c r="F7" s="262">
        <v>50853</v>
      </c>
      <c r="G7" s="262">
        <v>1554</v>
      </c>
      <c r="H7" s="178">
        <f>F7+G7</f>
        <v>52407</v>
      </c>
      <c r="I7" s="70">
        <f>IFERROR((H7/$H$12),0)</f>
        <v>0.81389967386240103</v>
      </c>
      <c r="J7" s="262">
        <v>110.501</v>
      </c>
      <c r="K7" s="262">
        <v>1.5569999999999999</v>
      </c>
      <c r="L7" s="178">
        <f>J7+K7</f>
        <v>112.05800000000001</v>
      </c>
      <c r="M7" s="70">
        <f>IFERROR((L7/$L$12),0)</f>
        <v>0.56864337112177898</v>
      </c>
      <c r="N7" s="335">
        <v>98.918000000000006</v>
      </c>
      <c r="O7" s="262">
        <v>28.971</v>
      </c>
      <c r="P7" s="262">
        <v>1.0900000000000001</v>
      </c>
      <c r="Q7" s="178">
        <f>O7+P7</f>
        <v>30.061</v>
      </c>
      <c r="R7" s="70">
        <f>IFERROR((Q7/$Q$12),)</f>
        <v>0.36612873759210773</v>
      </c>
      <c r="S7" s="336">
        <f>N12-Q12</f>
        <v>16.813000000000017</v>
      </c>
      <c r="T7" s="323">
        <f>IFERROR((S7/N12),0)</f>
        <v>0.16996906528639899</v>
      </c>
      <c r="U7" s="262">
        <v>15.1076</v>
      </c>
      <c r="V7" s="262">
        <v>11.972899999999999</v>
      </c>
      <c r="W7" s="163">
        <f t="shared" ref="W7:W70" si="0">IFERROR(((V7/U7)*1),0)</f>
        <v>0.7925084063650083</v>
      </c>
      <c r="X7" s="314"/>
    </row>
    <row r="8" spans="1:36" x14ac:dyDescent="0.25">
      <c r="A8" s="337"/>
      <c r="B8" s="321"/>
      <c r="C8" s="321"/>
      <c r="D8" s="321"/>
      <c r="E8" s="35" t="s">
        <v>46</v>
      </c>
      <c r="F8" s="262">
        <v>68</v>
      </c>
      <c r="G8" s="262">
        <v>1</v>
      </c>
      <c r="H8" s="178">
        <f>F8+G8</f>
        <v>69</v>
      </c>
      <c r="I8" s="70">
        <f>IFERROR((H8/$H$12),0)</f>
        <v>1.0715949681627582E-3</v>
      </c>
      <c r="J8" s="262">
        <v>0.218</v>
      </c>
      <c r="K8" s="262">
        <v>4.0000000000000001E-3</v>
      </c>
      <c r="L8" s="178">
        <f>J8+K8</f>
        <v>0.222</v>
      </c>
      <c r="M8" s="70">
        <f>IFERROR((L8/$L$12),0)</f>
        <v>1.1265490048817123E-3</v>
      </c>
      <c r="N8" s="335"/>
      <c r="O8" s="262">
        <v>7.3999999999999996E-2</v>
      </c>
      <c r="P8" s="262">
        <v>1.7999999999999999E-2</v>
      </c>
      <c r="Q8" s="178">
        <f>O8+P8</f>
        <v>9.1999999999999998E-2</v>
      </c>
      <c r="R8" s="70">
        <f>IFERROR((Q8/$Q$12),)</f>
        <v>1.1205164119115767E-3</v>
      </c>
      <c r="S8" s="336"/>
      <c r="T8" s="323"/>
      <c r="U8" s="262">
        <v>1.2800000000000001E-2</v>
      </c>
      <c r="V8" s="262">
        <v>4.8999999999999998E-3</v>
      </c>
      <c r="W8" s="163">
        <f t="shared" si="0"/>
        <v>0.38281249999999994</v>
      </c>
      <c r="X8" s="315"/>
    </row>
    <row r="9" spans="1:36" x14ac:dyDescent="0.25">
      <c r="A9" s="337"/>
      <c r="B9" s="321"/>
      <c r="C9" s="321"/>
      <c r="D9" s="321"/>
      <c r="E9" s="35" t="s">
        <v>47</v>
      </c>
      <c r="F9" s="262">
        <v>11251</v>
      </c>
      <c r="G9" s="262">
        <v>3</v>
      </c>
      <c r="H9" s="178">
        <f>F9+G9</f>
        <v>11254</v>
      </c>
      <c r="I9" s="70">
        <f>IFERROR((H9/$H$12),0)</f>
        <v>0.17477869234353161</v>
      </c>
      <c r="J9" s="262">
        <v>34.598999999999997</v>
      </c>
      <c r="K9" s="262">
        <v>1.7000000000000001E-2</v>
      </c>
      <c r="L9" s="178">
        <f>J9+K9</f>
        <v>34.616</v>
      </c>
      <c r="M9" s="70">
        <f>IFERROR((L9/$L$12),0)</f>
        <v>0.17566045204047456</v>
      </c>
      <c r="N9" s="335"/>
      <c r="O9" s="262">
        <v>11.173</v>
      </c>
      <c r="P9" s="262">
        <v>0.504</v>
      </c>
      <c r="Q9" s="178">
        <f>O9+P9</f>
        <v>11.677</v>
      </c>
      <c r="R9" s="70">
        <f>IFERROR((Q9/$Q$12),)</f>
        <v>0.14222032762925524</v>
      </c>
      <c r="S9" s="336"/>
      <c r="T9" s="323"/>
      <c r="U9" s="262">
        <v>8.3897999999999993</v>
      </c>
      <c r="V9" s="262">
        <v>7.0335999999999999</v>
      </c>
      <c r="W9" s="163">
        <f t="shared" si="0"/>
        <v>0.83835133137857876</v>
      </c>
      <c r="X9" s="315"/>
    </row>
    <row r="10" spans="1:36" x14ac:dyDescent="0.25">
      <c r="A10" s="337"/>
      <c r="B10" s="321"/>
      <c r="C10" s="321"/>
      <c r="D10" s="321"/>
      <c r="E10" s="35" t="s">
        <v>48</v>
      </c>
      <c r="F10" s="262">
        <v>48</v>
      </c>
      <c r="G10" s="262">
        <v>0</v>
      </c>
      <c r="H10" s="178">
        <f>F10+G10</f>
        <v>48</v>
      </c>
      <c r="I10" s="70">
        <f>IFERROR((H10/$H$12),0)</f>
        <v>7.4545736915670134E-4</v>
      </c>
      <c r="J10" s="262">
        <v>21.003</v>
      </c>
      <c r="K10" s="262">
        <v>0</v>
      </c>
      <c r="L10" s="178">
        <f>J10+K10</f>
        <v>21.003</v>
      </c>
      <c r="M10" s="70">
        <f>IFERROR((L10/$L$12),0)</f>
        <v>0.10658067004293065</v>
      </c>
      <c r="N10" s="335"/>
      <c r="O10" s="262">
        <v>23.678000000000001</v>
      </c>
      <c r="P10" s="262">
        <v>0</v>
      </c>
      <c r="Q10" s="178">
        <f>O10+P10</f>
        <v>23.678000000000001</v>
      </c>
      <c r="R10" s="70">
        <f>IFERROR((Q10/$Q$12),)</f>
        <v>0.28838682175263386</v>
      </c>
      <c r="S10" s="336"/>
      <c r="T10" s="323"/>
      <c r="U10" s="262">
        <v>12.813700000000001</v>
      </c>
      <c r="V10" s="262">
        <v>10.1455</v>
      </c>
      <c r="W10" s="163">
        <f t="shared" si="0"/>
        <v>0.79176974644325993</v>
      </c>
      <c r="X10" s="315"/>
    </row>
    <row r="11" spans="1:36" ht="15.75" thickBot="1" x14ac:dyDescent="0.3">
      <c r="A11" s="337"/>
      <c r="B11" s="321"/>
      <c r="C11" s="321"/>
      <c r="D11" s="321"/>
      <c r="E11" s="35" t="s">
        <v>49</v>
      </c>
      <c r="F11" s="262">
        <v>598</v>
      </c>
      <c r="G11" s="262">
        <v>14</v>
      </c>
      <c r="H11" s="178">
        <f>F11+G11</f>
        <v>612</v>
      </c>
      <c r="I11" s="70">
        <f>IFERROR((H11/$H$12),0)</f>
        <v>9.5045814567479431E-3</v>
      </c>
      <c r="J11" s="262">
        <v>29.138999999999999</v>
      </c>
      <c r="K11" s="262">
        <v>2.4E-2</v>
      </c>
      <c r="L11" s="178">
        <f>J11+K11</f>
        <v>29.163</v>
      </c>
      <c r="M11" s="70">
        <f>IFERROR((L11/$L$12),0)</f>
        <v>0.14798895778993412</v>
      </c>
      <c r="N11" s="335"/>
      <c r="O11" s="262">
        <v>16.008000000000003</v>
      </c>
      <c r="P11" s="262">
        <v>0.58899999999999997</v>
      </c>
      <c r="Q11" s="178">
        <f>O11+P11</f>
        <v>16.597000000000001</v>
      </c>
      <c r="R11" s="70">
        <f>IFERROR((Q11/$Q$12),)</f>
        <v>0.20214359661409176</v>
      </c>
      <c r="S11" s="336"/>
      <c r="T11" s="323"/>
      <c r="U11" s="262">
        <v>13.708399999999999</v>
      </c>
      <c r="V11" s="262">
        <v>12.3294</v>
      </c>
      <c r="W11" s="163">
        <f t="shared" si="0"/>
        <v>0.89940474453619679</v>
      </c>
      <c r="X11" s="316"/>
    </row>
    <row r="12" spans="1:36" s="23" customFormat="1" ht="15.75" thickBot="1" x14ac:dyDescent="0.3">
      <c r="A12" s="330" t="s">
        <v>51</v>
      </c>
      <c r="B12" s="331"/>
      <c r="C12" s="332"/>
      <c r="D12" s="177"/>
      <c r="E12" s="24"/>
      <c r="F12" s="19">
        <f>SUM(F7:F11)</f>
        <v>62818</v>
      </c>
      <c r="G12" s="19">
        <f>SUM(G7:G11)</f>
        <v>1572</v>
      </c>
      <c r="H12" s="19">
        <f>SUM(H7:H11)</f>
        <v>64390</v>
      </c>
      <c r="I12" s="20">
        <v>1</v>
      </c>
      <c r="J12" s="19">
        <f>SUM(J7:J11)</f>
        <v>195.46000000000004</v>
      </c>
      <c r="K12" s="19">
        <f>SUM(K7:K11)</f>
        <v>1.6019999999999999</v>
      </c>
      <c r="L12" s="19">
        <f>SUM(L7:L11)</f>
        <v>197.06200000000001</v>
      </c>
      <c r="M12" s="20">
        <v>1</v>
      </c>
      <c r="N12" s="19">
        <f>N7</f>
        <v>98.918000000000006</v>
      </c>
      <c r="O12" s="19">
        <f>SUM(O7:O11)</f>
        <v>79.903999999999996</v>
      </c>
      <c r="P12" s="19">
        <f>SUM(P7:P11)</f>
        <v>2.2010000000000001</v>
      </c>
      <c r="Q12" s="19">
        <f>SUM(Q7:Q11)</f>
        <v>82.10499999999999</v>
      </c>
      <c r="R12" s="20">
        <v>1</v>
      </c>
      <c r="S12" s="19">
        <f>S7</f>
        <v>16.813000000000017</v>
      </c>
      <c r="T12" s="22">
        <f>T7</f>
        <v>0.16996906528639899</v>
      </c>
      <c r="U12" s="164">
        <f>SUM(U7:U11)</f>
        <v>50.032299999999992</v>
      </c>
      <c r="V12" s="74">
        <f>SUM(V7:V11)</f>
        <v>41.4863</v>
      </c>
      <c r="W12" s="165">
        <f t="shared" si="0"/>
        <v>0.82919034303839734</v>
      </c>
      <c r="X12" s="187">
        <f>IFERROR(((1-(1-T12)*W12)*1),0)</f>
        <v>0.31174636451234761</v>
      </c>
      <c r="Y12" s="66"/>
      <c r="Z12" s="66"/>
      <c r="AA12" s="66"/>
      <c r="AB12" s="66"/>
      <c r="AC12" s="66"/>
      <c r="AD12" s="66"/>
      <c r="AE12" s="66"/>
      <c r="AF12" s="66"/>
      <c r="AG12" s="66"/>
      <c r="AH12" s="66"/>
      <c r="AI12" s="66"/>
      <c r="AJ12" s="66"/>
    </row>
    <row r="13" spans="1:36" x14ac:dyDescent="0.25">
      <c r="A13" s="337">
        <f>A7+1</f>
        <v>2</v>
      </c>
      <c r="B13" s="321" t="s">
        <v>1576</v>
      </c>
      <c r="C13" s="321">
        <v>1</v>
      </c>
      <c r="D13" s="321" t="s">
        <v>1578</v>
      </c>
      <c r="E13" s="35" t="s">
        <v>45</v>
      </c>
      <c r="F13" s="262">
        <v>72857</v>
      </c>
      <c r="G13" s="262">
        <v>4518</v>
      </c>
      <c r="H13" s="178">
        <f>F13+G13</f>
        <v>77375</v>
      </c>
      <c r="I13" s="70">
        <f>IFERROR((H13/$H$18),0)</f>
        <v>0.89564764440328737</v>
      </c>
      <c r="J13" s="262">
        <v>93.102000000000004</v>
      </c>
      <c r="K13" s="262">
        <v>4.6219999999999999</v>
      </c>
      <c r="L13" s="178">
        <f>J13+K13</f>
        <v>97.724000000000004</v>
      </c>
      <c r="M13" s="70">
        <f>IFERROR((L13/$L$18),0)</f>
        <v>0.77741979109488246</v>
      </c>
      <c r="N13" s="335">
        <v>42.262</v>
      </c>
      <c r="O13" s="262">
        <v>11.849</v>
      </c>
      <c r="P13" s="262">
        <v>2.8929999999999998</v>
      </c>
      <c r="Q13" s="178">
        <f>O13+P13</f>
        <v>14.742000000000001</v>
      </c>
      <c r="R13" s="70">
        <f>IFERROR((Q13/$Q$18),)</f>
        <v>0.60955137481910293</v>
      </c>
      <c r="S13" s="336">
        <f>N18-Q18</f>
        <v>18.077000000000005</v>
      </c>
      <c r="T13" s="323">
        <f>IFERROR((S13/N18),0)</f>
        <v>0.42773650087549109</v>
      </c>
      <c r="U13" s="262">
        <v>6.9485999999999999</v>
      </c>
      <c r="V13" s="262">
        <v>4.4592000000000001</v>
      </c>
      <c r="W13" s="163">
        <f t="shared" si="0"/>
        <v>0.64174078231586218</v>
      </c>
      <c r="X13" s="314"/>
    </row>
    <row r="14" spans="1:36" x14ac:dyDescent="0.25">
      <c r="A14" s="337"/>
      <c r="B14" s="321"/>
      <c r="C14" s="321"/>
      <c r="D14" s="321"/>
      <c r="E14" s="35" t="s">
        <v>46</v>
      </c>
      <c r="F14" s="262">
        <v>2089</v>
      </c>
      <c r="G14" s="262">
        <v>1462</v>
      </c>
      <c r="H14" s="178">
        <f>F14+G14</f>
        <v>3551</v>
      </c>
      <c r="I14" s="70">
        <f>IFERROR((H14/$H$18),0)</f>
        <v>4.1104294478527606E-2</v>
      </c>
      <c r="J14" s="262">
        <v>7.2279999999999998</v>
      </c>
      <c r="K14" s="262">
        <v>4.4050000000000002</v>
      </c>
      <c r="L14" s="178">
        <f>J14+K14</f>
        <v>11.632999999999999</v>
      </c>
      <c r="M14" s="70">
        <f>IFERROR((L14/$L$18),0)</f>
        <v>9.2543535158269893E-2</v>
      </c>
      <c r="N14" s="335"/>
      <c r="O14" s="262">
        <v>1.8149999999999999</v>
      </c>
      <c r="P14" s="262">
        <v>2.1110000000000002</v>
      </c>
      <c r="Q14" s="178">
        <f>O14+P14</f>
        <v>3.9260000000000002</v>
      </c>
      <c r="R14" s="70">
        <f>IFERROR((Q14/$Q$18),)</f>
        <v>0.16233202398180693</v>
      </c>
      <c r="S14" s="336"/>
      <c r="T14" s="323"/>
      <c r="U14" s="262">
        <v>1.0105</v>
      </c>
      <c r="V14" s="262">
        <v>0.22639999999999999</v>
      </c>
      <c r="W14" s="163">
        <f t="shared" si="0"/>
        <v>0.22404750123701139</v>
      </c>
      <c r="X14" s="315"/>
    </row>
    <row r="15" spans="1:36" x14ac:dyDescent="0.25">
      <c r="A15" s="337"/>
      <c r="B15" s="321"/>
      <c r="C15" s="321"/>
      <c r="D15" s="321"/>
      <c r="E15" s="35" t="s">
        <v>47</v>
      </c>
      <c r="F15" s="262">
        <v>4406</v>
      </c>
      <c r="G15" s="262">
        <v>6</v>
      </c>
      <c r="H15" s="178">
        <f>F15+G15</f>
        <v>4412</v>
      </c>
      <c r="I15" s="70">
        <f>IFERROR((H15/$H$18),0)</f>
        <v>5.1070725778446582E-2</v>
      </c>
      <c r="J15" s="262">
        <v>12.012</v>
      </c>
      <c r="K15" s="262">
        <v>0.02</v>
      </c>
      <c r="L15" s="178">
        <f>J15+K15</f>
        <v>12.032</v>
      </c>
      <c r="M15" s="70">
        <f>IFERROR((L15/$L$18),0)</f>
        <v>9.5717683746609078E-2</v>
      </c>
      <c r="N15" s="335"/>
      <c r="O15" s="262">
        <v>3.2510000000000003</v>
      </c>
      <c r="P15" s="262">
        <v>0.20699999999999999</v>
      </c>
      <c r="Q15" s="178">
        <f>O15+P15</f>
        <v>3.4580000000000002</v>
      </c>
      <c r="R15" s="70">
        <f>IFERROR((Q15/$Q$18),)</f>
        <v>0.14298118668596241</v>
      </c>
      <c r="S15" s="336"/>
      <c r="T15" s="323"/>
      <c r="U15" s="262">
        <v>2.6286</v>
      </c>
      <c r="V15" s="262">
        <v>2.2955999999999999</v>
      </c>
      <c r="W15" s="163">
        <f t="shared" si="0"/>
        <v>0.87331659438484355</v>
      </c>
      <c r="X15" s="315"/>
    </row>
    <row r="16" spans="1:36" x14ac:dyDescent="0.25">
      <c r="A16" s="337"/>
      <c r="B16" s="321"/>
      <c r="C16" s="321"/>
      <c r="D16" s="321"/>
      <c r="E16" s="35" t="s">
        <v>48</v>
      </c>
      <c r="F16" s="262">
        <v>1</v>
      </c>
      <c r="G16" s="262">
        <v>0</v>
      </c>
      <c r="H16" s="178">
        <f>F16+G16</f>
        <v>1</v>
      </c>
      <c r="I16" s="70">
        <f>IFERROR((H16/$H$18),0)</f>
        <v>1.1575413821044103E-5</v>
      </c>
      <c r="J16" s="262">
        <v>0.5</v>
      </c>
      <c r="K16" s="262">
        <v>0</v>
      </c>
      <c r="L16" s="178">
        <f>J16+K16</f>
        <v>0.5</v>
      </c>
      <c r="M16" s="70">
        <f>IFERROR((L16/$L$18),0)</f>
        <v>3.9776298099488483E-3</v>
      </c>
      <c r="N16" s="335"/>
      <c r="O16" s="262">
        <v>0.23499999999999999</v>
      </c>
      <c r="P16" s="262">
        <v>0</v>
      </c>
      <c r="Q16" s="178">
        <f>O16+P16</f>
        <v>0.23499999999999999</v>
      </c>
      <c r="R16" s="70">
        <f>IFERROR((Q16/$Q$18),)</f>
        <v>9.7167665908621057E-3</v>
      </c>
      <c r="S16" s="336"/>
      <c r="T16" s="323"/>
      <c r="U16" s="262">
        <v>0.16769999999999999</v>
      </c>
      <c r="V16" s="262">
        <v>0.1855</v>
      </c>
      <c r="W16" s="163">
        <f t="shared" si="0"/>
        <v>1.1061419200954086</v>
      </c>
      <c r="X16" s="315"/>
    </row>
    <row r="17" spans="1:36" ht="15.75" thickBot="1" x14ac:dyDescent="0.3">
      <c r="A17" s="337"/>
      <c r="B17" s="321"/>
      <c r="C17" s="321"/>
      <c r="D17" s="321"/>
      <c r="E17" s="35" t="s">
        <v>49</v>
      </c>
      <c r="F17" s="262">
        <v>896</v>
      </c>
      <c r="G17" s="262">
        <v>155</v>
      </c>
      <c r="H17" s="178">
        <f>F17+G17</f>
        <v>1051</v>
      </c>
      <c r="I17" s="70">
        <f>IFERROR((H17/$H$18),0)</f>
        <v>1.2165759925917351E-2</v>
      </c>
      <c r="J17" s="262">
        <v>3.5259999999999998</v>
      </c>
      <c r="K17" s="262">
        <v>0.28799999999999998</v>
      </c>
      <c r="L17" s="178">
        <f>J17+K17</f>
        <v>3.8139999999999996</v>
      </c>
      <c r="M17" s="70">
        <f>IFERROR((L17/$L$18),0)</f>
        <v>3.0341360190289809E-2</v>
      </c>
      <c r="N17" s="335"/>
      <c r="O17" s="262">
        <v>1.702</v>
      </c>
      <c r="P17" s="262">
        <v>0.122</v>
      </c>
      <c r="Q17" s="178">
        <f>O17+P17</f>
        <v>1.8239999999999998</v>
      </c>
      <c r="R17" s="70">
        <f>IFERROR((Q17/$Q$18),)</f>
        <v>7.541864792226588E-2</v>
      </c>
      <c r="S17" s="336"/>
      <c r="T17" s="323"/>
      <c r="U17" s="262">
        <v>1.2947</v>
      </c>
      <c r="V17" s="262">
        <v>0.72270000000000001</v>
      </c>
      <c r="W17" s="163">
        <f t="shared" si="0"/>
        <v>0.5581988105352591</v>
      </c>
      <c r="X17" s="316"/>
    </row>
    <row r="18" spans="1:36" s="23" customFormat="1" ht="15.75" thickBot="1" x14ac:dyDescent="0.3">
      <c r="A18" s="330" t="s">
        <v>51</v>
      </c>
      <c r="B18" s="331"/>
      <c r="C18" s="332"/>
      <c r="D18" s="177"/>
      <c r="E18" s="24"/>
      <c r="F18" s="19">
        <f>SUM(F13:F17)</f>
        <v>80249</v>
      </c>
      <c r="G18" s="19">
        <f>SUM(G13:G17)</f>
        <v>6141</v>
      </c>
      <c r="H18" s="19">
        <f>SUM(H13:H17)</f>
        <v>86390</v>
      </c>
      <c r="I18" s="20">
        <v>1</v>
      </c>
      <c r="J18" s="19">
        <f>SUM(J13:J17)</f>
        <v>116.36799999999999</v>
      </c>
      <c r="K18" s="19">
        <f>SUM(K13:K17)</f>
        <v>9.3350000000000009</v>
      </c>
      <c r="L18" s="19">
        <f>SUM(L13:L17)</f>
        <v>125.70299999999999</v>
      </c>
      <c r="M18" s="20">
        <v>1</v>
      </c>
      <c r="N18" s="19">
        <f>N13</f>
        <v>42.262</v>
      </c>
      <c r="O18" s="19">
        <f>SUM(O13:O17)</f>
        <v>18.851999999999997</v>
      </c>
      <c r="P18" s="19">
        <f>SUM(P13:P17)</f>
        <v>5.3329999999999993</v>
      </c>
      <c r="Q18" s="19">
        <f>SUM(Q13:Q17)</f>
        <v>24.184999999999995</v>
      </c>
      <c r="R18" s="20">
        <v>1</v>
      </c>
      <c r="S18" s="19">
        <f>S13</f>
        <v>18.077000000000005</v>
      </c>
      <c r="T18" s="22">
        <f>T13</f>
        <v>0.42773650087549109</v>
      </c>
      <c r="U18" s="164">
        <f>SUM(U13:U17)</f>
        <v>12.0501</v>
      </c>
      <c r="V18" s="74">
        <f>SUM(V13:V17)</f>
        <v>7.8893999999999993</v>
      </c>
      <c r="W18" s="165">
        <f t="shared" si="0"/>
        <v>0.65471655836881015</v>
      </c>
      <c r="X18" s="187">
        <f>IFERROR(((1-(1-T18)*W18)*1),0)</f>
        <v>0.62532961137310894</v>
      </c>
      <c r="Y18" s="66"/>
      <c r="Z18" s="66"/>
      <c r="AA18" s="66"/>
      <c r="AB18" s="66"/>
      <c r="AC18" s="66"/>
      <c r="AD18" s="66"/>
      <c r="AE18" s="66"/>
      <c r="AF18" s="66"/>
      <c r="AG18" s="66"/>
      <c r="AH18" s="66"/>
      <c r="AI18" s="66"/>
      <c r="AJ18" s="66"/>
    </row>
    <row r="19" spans="1:36" ht="15" customHeight="1" x14ac:dyDescent="0.25">
      <c r="A19" s="337">
        <f>A13+1</f>
        <v>3</v>
      </c>
      <c r="B19" s="321" t="s">
        <v>1576</v>
      </c>
      <c r="C19" s="321">
        <v>1</v>
      </c>
      <c r="D19" s="321" t="s">
        <v>1579</v>
      </c>
      <c r="E19" s="35" t="s">
        <v>45</v>
      </c>
      <c r="F19" s="262">
        <v>101543</v>
      </c>
      <c r="G19" s="262">
        <v>9354</v>
      </c>
      <c r="H19" s="178">
        <f>F19+G19</f>
        <v>110897</v>
      </c>
      <c r="I19" s="70">
        <f>IFERROR((H19/$H$24),0)</f>
        <v>0.89631844817134776</v>
      </c>
      <c r="J19" s="262">
        <v>95.674000000000007</v>
      </c>
      <c r="K19" s="262">
        <v>6.5620000000000003</v>
      </c>
      <c r="L19" s="178">
        <f>J19+K19</f>
        <v>102.236</v>
      </c>
      <c r="M19" s="70">
        <f>IFERROR((L19/$L$24),0)</f>
        <v>0.60641793700693991</v>
      </c>
      <c r="N19" s="335">
        <v>69.271000000000001</v>
      </c>
      <c r="O19" s="262">
        <v>17.318000000000001</v>
      </c>
      <c r="P19" s="262">
        <v>3.677</v>
      </c>
      <c r="Q19" s="178">
        <f>O19+P19</f>
        <v>20.995000000000001</v>
      </c>
      <c r="R19" s="70">
        <f>IFERROR((Q19/$Q$24),0)</f>
        <v>0.4085345683096262</v>
      </c>
      <c r="S19" s="336">
        <f>N24-Q24</f>
        <v>17.879999999999995</v>
      </c>
      <c r="T19" s="323">
        <f>IFERROR((S19/N24),0)</f>
        <v>0.2581166722004879</v>
      </c>
      <c r="U19" s="262">
        <v>9.6110000000000007</v>
      </c>
      <c r="V19" s="262">
        <v>5.9654999999999996</v>
      </c>
      <c r="W19" s="163">
        <f t="shared" si="0"/>
        <v>0.62069503693684314</v>
      </c>
      <c r="X19" s="314"/>
    </row>
    <row r="20" spans="1:36" ht="15" customHeight="1" x14ac:dyDescent="0.25">
      <c r="A20" s="337"/>
      <c r="B20" s="321"/>
      <c r="C20" s="321"/>
      <c r="D20" s="321"/>
      <c r="E20" s="35" t="s">
        <v>46</v>
      </c>
      <c r="F20" s="262">
        <v>2613</v>
      </c>
      <c r="G20" s="262">
        <v>1700</v>
      </c>
      <c r="H20" s="178">
        <f>F20+G20</f>
        <v>4313</v>
      </c>
      <c r="I20" s="70">
        <f>IFERROR((H20/$H$24),0)</f>
        <v>3.4859567589411999E-2</v>
      </c>
      <c r="J20" s="262">
        <v>11.178000000000001</v>
      </c>
      <c r="K20" s="262">
        <v>7.7110000000000003</v>
      </c>
      <c r="L20" s="178">
        <f>J20+K20</f>
        <v>18.889000000000003</v>
      </c>
      <c r="M20" s="70">
        <f>IFERROR((L20/$L$24),0)</f>
        <v>0.11204104632540485</v>
      </c>
      <c r="N20" s="335"/>
      <c r="O20" s="262">
        <v>2.0299999999999998</v>
      </c>
      <c r="P20" s="262">
        <v>3.738</v>
      </c>
      <c r="Q20" s="178">
        <f>O20+P20</f>
        <v>5.7679999999999998</v>
      </c>
      <c r="R20" s="70">
        <f>IFERROR((Q20/$Q$24),0)</f>
        <v>0.11223755132221594</v>
      </c>
      <c r="S20" s="336"/>
      <c r="T20" s="323"/>
      <c r="U20" s="262">
        <v>1.4403999999999999</v>
      </c>
      <c r="V20" s="262">
        <v>0.44109999999999999</v>
      </c>
      <c r="W20" s="163">
        <f t="shared" si="0"/>
        <v>0.30623437933907249</v>
      </c>
      <c r="X20" s="315"/>
    </row>
    <row r="21" spans="1:36" ht="15" customHeight="1" x14ac:dyDescent="0.25">
      <c r="A21" s="337"/>
      <c r="B21" s="321"/>
      <c r="C21" s="321"/>
      <c r="D21" s="321"/>
      <c r="E21" s="35" t="s">
        <v>47</v>
      </c>
      <c r="F21" s="262">
        <v>6982</v>
      </c>
      <c r="G21" s="262">
        <v>27</v>
      </c>
      <c r="H21" s="178">
        <f>F21+G21</f>
        <v>7009</v>
      </c>
      <c r="I21" s="70">
        <f>IFERROR((H21/$H$24),0)</f>
        <v>5.6649828248130939E-2</v>
      </c>
      <c r="J21" s="262">
        <v>17.594000000000001</v>
      </c>
      <c r="K21" s="262">
        <v>4.3999999999999997E-2</v>
      </c>
      <c r="L21" s="178">
        <f>J21+K21</f>
        <v>17.638000000000002</v>
      </c>
      <c r="M21" s="70">
        <f>IFERROR((L21/$L$24),0)</f>
        <v>0.10462067738300018</v>
      </c>
      <c r="N21" s="335"/>
      <c r="O21" s="262">
        <v>4.907</v>
      </c>
      <c r="P21" s="262">
        <v>0.31900000000000001</v>
      </c>
      <c r="Q21" s="178">
        <f>O21+P21</f>
        <v>5.226</v>
      </c>
      <c r="R21" s="70">
        <f>IFERROR((Q21/$Q$24),0)</f>
        <v>0.10169095756066236</v>
      </c>
      <c r="S21" s="336"/>
      <c r="T21" s="323"/>
      <c r="U21" s="262">
        <v>3.9106999999999998</v>
      </c>
      <c r="V21" s="262">
        <v>2.8946000000000001</v>
      </c>
      <c r="W21" s="163">
        <f t="shared" si="0"/>
        <v>0.74017439333111723</v>
      </c>
      <c r="X21" s="315"/>
    </row>
    <row r="22" spans="1:36" ht="15" customHeight="1" x14ac:dyDescent="0.25">
      <c r="A22" s="337"/>
      <c r="B22" s="321"/>
      <c r="C22" s="321"/>
      <c r="D22" s="321"/>
      <c r="E22" s="35" t="s">
        <v>48</v>
      </c>
      <c r="F22" s="262">
        <v>5</v>
      </c>
      <c r="G22" s="262">
        <v>0</v>
      </c>
      <c r="H22" s="178">
        <f>F22+G22</f>
        <v>5</v>
      </c>
      <c r="I22" s="70">
        <f>IFERROR((H22/$H$24),0)</f>
        <v>4.0412204485754696E-5</v>
      </c>
      <c r="J22" s="262">
        <v>0.82499999999999996</v>
      </c>
      <c r="K22" s="262">
        <v>0</v>
      </c>
      <c r="L22" s="178">
        <f>J22+K22</f>
        <v>0.82499999999999996</v>
      </c>
      <c r="M22" s="70">
        <f>IFERROR((L22/$L$24),0)</f>
        <v>4.8935286790438336E-3</v>
      </c>
      <c r="N22" s="335"/>
      <c r="O22" s="262">
        <v>5.26</v>
      </c>
      <c r="P22" s="262">
        <v>0</v>
      </c>
      <c r="Q22" s="178">
        <f>O22+P22</f>
        <v>5.26</v>
      </c>
      <c r="R22" s="70">
        <f>IFERROR((Q22/$Q$24),0)</f>
        <v>0.10235255200326904</v>
      </c>
      <c r="S22" s="336"/>
      <c r="T22" s="323"/>
      <c r="U22" s="262">
        <v>0.28649999999999998</v>
      </c>
      <c r="V22" s="262">
        <v>0.2487</v>
      </c>
      <c r="W22" s="163">
        <f t="shared" si="0"/>
        <v>0.86806282722513095</v>
      </c>
      <c r="X22" s="315"/>
    </row>
    <row r="23" spans="1:36" ht="15.75" customHeight="1" thickBot="1" x14ac:dyDescent="0.3">
      <c r="A23" s="337"/>
      <c r="B23" s="321"/>
      <c r="C23" s="321"/>
      <c r="D23" s="321"/>
      <c r="E23" s="35" t="s">
        <v>49</v>
      </c>
      <c r="F23" s="262">
        <v>1189</v>
      </c>
      <c r="G23" s="262">
        <v>312</v>
      </c>
      <c r="H23" s="178">
        <f>F23+G23</f>
        <v>1501</v>
      </c>
      <c r="I23" s="70">
        <f>IFERROR((H23/$H$24),0)</f>
        <v>1.213174378662356E-2</v>
      </c>
      <c r="J23" s="262">
        <v>28.63</v>
      </c>
      <c r="K23" s="262">
        <v>0.372</v>
      </c>
      <c r="L23" s="178">
        <f>J23+K23</f>
        <v>29.001999999999999</v>
      </c>
      <c r="M23" s="70">
        <f>IFERROR((L23/$L$24),0)</f>
        <v>0.17202681060561123</v>
      </c>
      <c r="N23" s="335"/>
      <c r="O23" s="262">
        <v>13.924999999999999</v>
      </c>
      <c r="P23" s="262">
        <v>0.217</v>
      </c>
      <c r="Q23" s="178">
        <f>O23+P23</f>
        <v>14.141999999999999</v>
      </c>
      <c r="R23" s="70">
        <f>IFERROR((Q23/$Q$24),0)</f>
        <v>0.27518437080422636</v>
      </c>
      <c r="S23" s="336"/>
      <c r="T23" s="323"/>
      <c r="U23" s="262">
        <v>11.8371</v>
      </c>
      <c r="V23" s="262">
        <v>11.619199999999999</v>
      </c>
      <c r="W23" s="163">
        <f t="shared" si="0"/>
        <v>0.98159177501246075</v>
      </c>
      <c r="X23" s="316"/>
    </row>
    <row r="24" spans="1:36" s="23" customFormat="1" ht="15.75" customHeight="1" thickBot="1" x14ac:dyDescent="0.3">
      <c r="A24" s="330" t="s">
        <v>51</v>
      </c>
      <c r="B24" s="331"/>
      <c r="C24" s="332"/>
      <c r="D24" s="177"/>
      <c r="E24" s="24"/>
      <c r="F24" s="19">
        <f>SUM(F19:F23)</f>
        <v>112332</v>
      </c>
      <c r="G24" s="19">
        <f>SUM(G19:G23)</f>
        <v>11393</v>
      </c>
      <c r="H24" s="19">
        <f>SUM(H19:H23)</f>
        <v>123725</v>
      </c>
      <c r="I24" s="20">
        <v>1</v>
      </c>
      <c r="J24" s="19">
        <f>SUM(J19:J23)</f>
        <v>153.90100000000001</v>
      </c>
      <c r="K24" s="19">
        <f>SUM(K19:K23)</f>
        <v>14.689</v>
      </c>
      <c r="L24" s="19">
        <f>SUM(L19:L23)</f>
        <v>168.59</v>
      </c>
      <c r="M24" s="20">
        <v>1</v>
      </c>
      <c r="N24" s="19">
        <f>N19</f>
        <v>69.271000000000001</v>
      </c>
      <c r="O24" s="19">
        <f>SUM(O19:O23)</f>
        <v>43.44</v>
      </c>
      <c r="P24" s="19">
        <f>SUM(P19:P23)</f>
        <v>7.9509999999999996</v>
      </c>
      <c r="Q24" s="19">
        <f>SUM(Q19:Q23)</f>
        <v>51.391000000000005</v>
      </c>
      <c r="R24" s="20">
        <v>1</v>
      </c>
      <c r="S24" s="19">
        <f>S19</f>
        <v>17.879999999999995</v>
      </c>
      <c r="T24" s="22">
        <f>T19</f>
        <v>0.2581166722004879</v>
      </c>
      <c r="U24" s="164">
        <f>SUM(U19:U23)</f>
        <v>27.085700000000003</v>
      </c>
      <c r="V24" s="74">
        <f>SUM(V19:V23)</f>
        <v>21.1691</v>
      </c>
      <c r="W24" s="165">
        <f t="shared" si="0"/>
        <v>0.78156001137131392</v>
      </c>
      <c r="X24" s="187">
        <f>IFERROR(((1-(1-T24)*W24)*1),0)</f>
        <v>0.4201736578888251</v>
      </c>
      <c r="Y24" s="66"/>
      <c r="Z24" s="66"/>
      <c r="AA24" s="66"/>
      <c r="AB24" s="66"/>
      <c r="AC24" s="66"/>
      <c r="AD24" s="66"/>
      <c r="AE24" s="66"/>
      <c r="AF24" s="66"/>
      <c r="AG24" s="66"/>
      <c r="AH24" s="66"/>
      <c r="AI24" s="66"/>
      <c r="AJ24" s="66"/>
    </row>
    <row r="25" spans="1:36" ht="15" customHeight="1" x14ac:dyDescent="0.25">
      <c r="A25" s="337">
        <f>A19+1</f>
        <v>4</v>
      </c>
      <c r="B25" s="321" t="s">
        <v>1576</v>
      </c>
      <c r="C25" s="321">
        <v>1</v>
      </c>
      <c r="D25" s="321" t="s">
        <v>1580</v>
      </c>
      <c r="E25" s="35" t="s">
        <v>45</v>
      </c>
      <c r="F25" s="262">
        <v>106694</v>
      </c>
      <c r="G25" s="262">
        <v>3447</v>
      </c>
      <c r="H25" s="178">
        <f>F25+G25</f>
        <v>110141</v>
      </c>
      <c r="I25" s="70">
        <f>IFERROR((H25/$H$30),0)</f>
        <v>0.91093375237780172</v>
      </c>
      <c r="J25" s="262">
        <v>112.336</v>
      </c>
      <c r="K25" s="262">
        <v>3.069</v>
      </c>
      <c r="L25" s="178">
        <f>J25+K25</f>
        <v>115.405</v>
      </c>
      <c r="M25" s="70">
        <f>IFERROR((L25/$L$30),0)</f>
        <v>0.59827885637263789</v>
      </c>
      <c r="N25" s="335">
        <v>102.498</v>
      </c>
      <c r="O25" s="262">
        <v>20.780999999999999</v>
      </c>
      <c r="P25" s="262">
        <v>3.766</v>
      </c>
      <c r="Q25" s="178">
        <f>O25+P25</f>
        <v>24.546999999999997</v>
      </c>
      <c r="R25" s="70">
        <f>IFERROR((Q25/$Q$30),0)</f>
        <v>0.32769093166375202</v>
      </c>
      <c r="S25" s="336">
        <f>N30-Q30</f>
        <v>27.589000000000013</v>
      </c>
      <c r="T25" s="323">
        <f>IFERROR((S25/N30),0)</f>
        <v>0.26916622763371006</v>
      </c>
      <c r="U25" s="262">
        <v>11.5784</v>
      </c>
      <c r="V25" s="262">
        <v>6.2523</v>
      </c>
      <c r="W25" s="163">
        <f t="shared" si="0"/>
        <v>0.53999689076210877</v>
      </c>
      <c r="X25" s="314"/>
    </row>
    <row r="26" spans="1:36" ht="15" customHeight="1" x14ac:dyDescent="0.25">
      <c r="A26" s="337"/>
      <c r="B26" s="321"/>
      <c r="C26" s="321"/>
      <c r="D26" s="321"/>
      <c r="E26" s="35" t="s">
        <v>46</v>
      </c>
      <c r="F26" s="262">
        <v>2149</v>
      </c>
      <c r="G26" s="262">
        <v>216</v>
      </c>
      <c r="H26" s="178">
        <f>F26+G26</f>
        <v>2365</v>
      </c>
      <c r="I26" s="70">
        <f>IFERROR((H26/$H$30),0)</f>
        <v>1.9560003308245803E-2</v>
      </c>
      <c r="J26" s="262">
        <v>8.1709999999999994</v>
      </c>
      <c r="K26" s="262">
        <v>0.95</v>
      </c>
      <c r="L26" s="178">
        <f>J26+K26</f>
        <v>9.1209999999999987</v>
      </c>
      <c r="M26" s="70">
        <f>IFERROR((L26/$L$30),0)</f>
        <v>4.7284792244485334E-2</v>
      </c>
      <c r="N26" s="335"/>
      <c r="O26" s="262">
        <v>2.452</v>
      </c>
      <c r="P26" s="262">
        <v>0.36899999999999999</v>
      </c>
      <c r="Q26" s="178">
        <f>O26+P26</f>
        <v>2.8209999999999997</v>
      </c>
      <c r="R26" s="70">
        <f>IFERROR((Q26/$Q$30),0)</f>
        <v>3.7659026285226077E-2</v>
      </c>
      <c r="S26" s="336"/>
      <c r="T26" s="323"/>
      <c r="U26" s="262">
        <v>0.56930000000000003</v>
      </c>
      <c r="V26" s="262">
        <v>6.0999999999999999E-2</v>
      </c>
      <c r="W26" s="163">
        <f t="shared" si="0"/>
        <v>0.10714913051115404</v>
      </c>
      <c r="X26" s="315"/>
    </row>
    <row r="27" spans="1:36" ht="15" customHeight="1" x14ac:dyDescent="0.25">
      <c r="A27" s="337"/>
      <c r="B27" s="321"/>
      <c r="C27" s="321"/>
      <c r="D27" s="321"/>
      <c r="E27" s="35" t="s">
        <v>47</v>
      </c>
      <c r="F27" s="262">
        <v>6749</v>
      </c>
      <c r="G27" s="262">
        <v>26</v>
      </c>
      <c r="H27" s="178">
        <f>F27+G27</f>
        <v>6775</v>
      </c>
      <c r="I27" s="70">
        <f>IFERROR((H27/$H$30),0)</f>
        <v>5.60334132826069E-2</v>
      </c>
      <c r="J27" s="262">
        <v>25.72</v>
      </c>
      <c r="K27" s="262">
        <v>0.03</v>
      </c>
      <c r="L27" s="178">
        <f>J27+K27</f>
        <v>25.75</v>
      </c>
      <c r="M27" s="70">
        <f>IFERROR((L27/$L$30),0)</f>
        <v>0.1334923144716037</v>
      </c>
      <c r="N27" s="335"/>
      <c r="O27" s="262">
        <v>7.1770000000000005</v>
      </c>
      <c r="P27" s="262">
        <v>0.39</v>
      </c>
      <c r="Q27" s="178">
        <f>O27+P27</f>
        <v>7.5670000000000002</v>
      </c>
      <c r="R27" s="70">
        <f>IFERROR((Q27/$Q$30),0)</f>
        <v>0.10101589929113992</v>
      </c>
      <c r="S27" s="336"/>
      <c r="T27" s="323"/>
      <c r="U27" s="262">
        <v>5.7470999999999997</v>
      </c>
      <c r="V27" s="262">
        <v>4.7584</v>
      </c>
      <c r="W27" s="163">
        <f t="shared" si="0"/>
        <v>0.82796540864087975</v>
      </c>
      <c r="X27" s="315"/>
    </row>
    <row r="28" spans="1:36" ht="15" customHeight="1" x14ac:dyDescent="0.25">
      <c r="A28" s="337"/>
      <c r="B28" s="321"/>
      <c r="C28" s="321"/>
      <c r="D28" s="321"/>
      <c r="E28" s="35" t="s">
        <v>48</v>
      </c>
      <c r="F28" s="262">
        <v>56</v>
      </c>
      <c r="G28" s="262">
        <v>0</v>
      </c>
      <c r="H28" s="178">
        <f>F28+G28</f>
        <v>56</v>
      </c>
      <c r="I28" s="70">
        <f>IFERROR((H28/$H$30),0)</f>
        <v>4.6315441237283929E-4</v>
      </c>
      <c r="J28" s="262">
        <v>26.036999999999999</v>
      </c>
      <c r="K28" s="262">
        <v>0</v>
      </c>
      <c r="L28" s="178">
        <f>J28+K28</f>
        <v>26.036999999999999</v>
      </c>
      <c r="M28" s="70">
        <f>IFERROR((L28/$L$30),0)</f>
        <v>0.13498017055911246</v>
      </c>
      <c r="N28" s="335"/>
      <c r="O28" s="262">
        <v>31.925000000000001</v>
      </c>
      <c r="P28" s="262">
        <v>0</v>
      </c>
      <c r="Q28" s="178">
        <f>O28+P28</f>
        <v>31.925000000000001</v>
      </c>
      <c r="R28" s="70">
        <f>IFERROR((Q28/$Q$30),0)</f>
        <v>0.4261837696404972</v>
      </c>
      <c r="S28" s="336"/>
      <c r="T28" s="323"/>
      <c r="U28" s="262">
        <v>19.216100000000001</v>
      </c>
      <c r="V28" s="262">
        <v>19.2135</v>
      </c>
      <c r="W28" s="163">
        <f t="shared" si="0"/>
        <v>0.99986469679071188</v>
      </c>
      <c r="X28" s="315"/>
    </row>
    <row r="29" spans="1:36" ht="15.75" customHeight="1" thickBot="1" x14ac:dyDescent="0.3">
      <c r="A29" s="337"/>
      <c r="B29" s="321"/>
      <c r="C29" s="321"/>
      <c r="D29" s="321"/>
      <c r="E29" s="35" t="s">
        <v>49</v>
      </c>
      <c r="F29" s="262">
        <v>1449</v>
      </c>
      <c r="G29" s="262">
        <v>124</v>
      </c>
      <c r="H29" s="178">
        <f>F29+G29</f>
        <v>1573</v>
      </c>
      <c r="I29" s="70">
        <f>IFERROR((H29/$H$30),0)</f>
        <v>1.3009676618972789E-2</v>
      </c>
      <c r="J29" s="262">
        <v>16.457999999999998</v>
      </c>
      <c r="K29" s="262">
        <v>0.124</v>
      </c>
      <c r="L29" s="178">
        <f>J29+K29</f>
        <v>16.581999999999997</v>
      </c>
      <c r="M29" s="70">
        <f>IFERROR((L29/$L$30),0)</f>
        <v>8.5963866352160481E-2</v>
      </c>
      <c r="N29" s="335"/>
      <c r="O29" s="262">
        <v>7.84</v>
      </c>
      <c r="P29" s="262">
        <v>0.20899999999999999</v>
      </c>
      <c r="Q29" s="178">
        <f>O29+P29</f>
        <v>8.0489999999999995</v>
      </c>
      <c r="R29" s="70">
        <f>IFERROR((Q29/$Q$30),0)</f>
        <v>0.10745037311938486</v>
      </c>
      <c r="S29" s="336"/>
      <c r="T29" s="323"/>
      <c r="U29" s="262">
        <v>2.9965999999999999</v>
      </c>
      <c r="V29" s="262">
        <v>2.4163999999999999</v>
      </c>
      <c r="W29" s="163">
        <f t="shared" si="0"/>
        <v>0.80638056463992525</v>
      </c>
      <c r="X29" s="316"/>
    </row>
    <row r="30" spans="1:36" s="23" customFormat="1" ht="15.75" customHeight="1" thickBot="1" x14ac:dyDescent="0.3">
      <c r="A30" s="330" t="s">
        <v>51</v>
      </c>
      <c r="B30" s="331"/>
      <c r="C30" s="332"/>
      <c r="D30" s="177"/>
      <c r="E30" s="24"/>
      <c r="F30" s="19">
        <f>SUM(F25:F29)</f>
        <v>117097</v>
      </c>
      <c r="G30" s="19">
        <f>SUM(G25:G29)</f>
        <v>3813</v>
      </c>
      <c r="H30" s="19">
        <f>SUM(H25:H29)</f>
        <v>120910</v>
      </c>
      <c r="I30" s="20">
        <v>1</v>
      </c>
      <c r="J30" s="19">
        <f>SUM(J25:J29)</f>
        <v>188.72200000000001</v>
      </c>
      <c r="K30" s="19">
        <f>SUM(K25:K29)</f>
        <v>4.173</v>
      </c>
      <c r="L30" s="19">
        <f>SUM(L25:L29)</f>
        <v>192.89500000000001</v>
      </c>
      <c r="M30" s="20">
        <v>1</v>
      </c>
      <c r="N30" s="19">
        <f>N25</f>
        <v>102.498</v>
      </c>
      <c r="O30" s="19">
        <f>SUM(O25:O29)</f>
        <v>70.174999999999997</v>
      </c>
      <c r="P30" s="19">
        <f>SUM(P25:P29)</f>
        <v>4.7339999999999991</v>
      </c>
      <c r="Q30" s="19">
        <f>SUM(Q25:Q29)</f>
        <v>74.908999999999992</v>
      </c>
      <c r="R30" s="20">
        <v>1</v>
      </c>
      <c r="S30" s="19">
        <f>S25</f>
        <v>27.589000000000013</v>
      </c>
      <c r="T30" s="22">
        <f>T25</f>
        <v>0.26916622763371006</v>
      </c>
      <c r="U30" s="164">
        <f>SUM(U25:U29)</f>
        <v>40.107500000000002</v>
      </c>
      <c r="V30" s="74">
        <f>SUM(V25:V29)</f>
        <v>32.701599999999999</v>
      </c>
      <c r="W30" s="165">
        <f t="shared" si="0"/>
        <v>0.81534875023374676</v>
      </c>
      <c r="X30" s="187">
        <f>IFERROR(((1-(1-T30)*W30)*1),0)</f>
        <v>0.40411559707253097</v>
      </c>
      <c r="Y30" s="66"/>
      <c r="Z30" s="66"/>
      <c r="AA30" s="66"/>
      <c r="AB30" s="66"/>
      <c r="AC30" s="66"/>
      <c r="AD30" s="66"/>
      <c r="AE30" s="66"/>
      <c r="AF30" s="66"/>
      <c r="AG30" s="66"/>
      <c r="AH30" s="66"/>
      <c r="AI30" s="66"/>
      <c r="AJ30" s="66"/>
    </row>
    <row r="31" spans="1:36" ht="15" customHeight="1" x14ac:dyDescent="0.25">
      <c r="A31" s="337">
        <f>A25+1</f>
        <v>5</v>
      </c>
      <c r="B31" s="321" t="s">
        <v>1576</v>
      </c>
      <c r="C31" s="321">
        <v>1</v>
      </c>
      <c r="D31" s="321" t="s">
        <v>1581</v>
      </c>
      <c r="E31" s="35" t="s">
        <v>45</v>
      </c>
      <c r="F31" s="262">
        <v>139105</v>
      </c>
      <c r="G31" s="262">
        <v>3908</v>
      </c>
      <c r="H31" s="178">
        <f>F31+G31</f>
        <v>143013</v>
      </c>
      <c r="I31" s="70">
        <f>IFERROR((H31/$H$36),0)</f>
        <v>0.92190914540989</v>
      </c>
      <c r="J31" s="262">
        <v>144.21</v>
      </c>
      <c r="K31" s="262">
        <v>3.8479999999999999</v>
      </c>
      <c r="L31" s="178">
        <f>J31+K31</f>
        <v>148.05800000000002</v>
      </c>
      <c r="M31" s="70">
        <f>IFERROR((L31/$L$36),0)</f>
        <v>0.73788449654127553</v>
      </c>
      <c r="N31" s="335">
        <v>69.051000000000002</v>
      </c>
      <c r="O31" s="262">
        <v>30.307000000000002</v>
      </c>
      <c r="P31" s="262">
        <v>2.952</v>
      </c>
      <c r="Q31" s="178">
        <f>O31+P31</f>
        <v>33.259</v>
      </c>
      <c r="R31" s="70">
        <f>IFERROR((Q31/$Q$36),0)</f>
        <v>0.62108309990662935</v>
      </c>
      <c r="S31" s="336">
        <f>N36-Q36</f>
        <v>15.501000000000005</v>
      </c>
      <c r="T31" s="323">
        <f>IFERROR((S31/N36),0)</f>
        <v>0.22448624929400016</v>
      </c>
      <c r="U31" s="262">
        <v>14.804500000000001</v>
      </c>
      <c r="V31" s="262">
        <v>9.3925000000000001</v>
      </c>
      <c r="W31" s="163">
        <f t="shared" si="0"/>
        <v>0.63443547569995606</v>
      </c>
      <c r="X31" s="314"/>
    </row>
    <row r="32" spans="1:36" ht="15" customHeight="1" x14ac:dyDescent="0.25">
      <c r="A32" s="337"/>
      <c r="B32" s="321"/>
      <c r="C32" s="321"/>
      <c r="D32" s="321"/>
      <c r="E32" s="35" t="s">
        <v>46</v>
      </c>
      <c r="F32" s="262">
        <v>1884</v>
      </c>
      <c r="G32" s="262">
        <v>141</v>
      </c>
      <c r="H32" s="178">
        <f>F32+G32</f>
        <v>2025</v>
      </c>
      <c r="I32" s="70">
        <f>IFERROR((H32/$H$36),0)</f>
        <v>1.3053820418109032E-2</v>
      </c>
      <c r="J32" s="262">
        <v>7.2169999999999996</v>
      </c>
      <c r="K32" s="262">
        <v>0.71699999999999997</v>
      </c>
      <c r="L32" s="178">
        <f>J32+K32</f>
        <v>7.9339999999999993</v>
      </c>
      <c r="M32" s="70">
        <f>IFERROR((L32/$L$36),0)</f>
        <v>3.9541096026952133E-2</v>
      </c>
      <c r="N32" s="335"/>
      <c r="O32" s="262">
        <v>1.7</v>
      </c>
      <c r="P32" s="262">
        <v>0.30099999999999999</v>
      </c>
      <c r="Q32" s="178">
        <f>O32+P32</f>
        <v>2.0009999999999999</v>
      </c>
      <c r="R32" s="70">
        <f>IFERROR((Q32/$Q$36),0)</f>
        <v>3.7366946778711482E-2</v>
      </c>
      <c r="S32" s="336"/>
      <c r="T32" s="323"/>
      <c r="U32" s="262">
        <v>0.35310000000000002</v>
      </c>
      <c r="V32" s="262">
        <v>5.1200000000000002E-2</v>
      </c>
      <c r="W32" s="163">
        <f t="shared" si="0"/>
        <v>0.14500141602945341</v>
      </c>
      <c r="X32" s="315"/>
    </row>
    <row r="33" spans="1:36" ht="15" customHeight="1" x14ac:dyDescent="0.25">
      <c r="A33" s="337"/>
      <c r="B33" s="321"/>
      <c r="C33" s="321"/>
      <c r="D33" s="321"/>
      <c r="E33" s="35" t="s">
        <v>47</v>
      </c>
      <c r="F33" s="262">
        <v>7615</v>
      </c>
      <c r="G33" s="262">
        <v>29</v>
      </c>
      <c r="H33" s="178">
        <f>F33+G33</f>
        <v>7644</v>
      </c>
      <c r="I33" s="70">
        <f>IFERROR((H33/$H$36),0)</f>
        <v>4.9275754704210098E-2</v>
      </c>
      <c r="J33" s="262">
        <v>22.31</v>
      </c>
      <c r="K33" s="262">
        <v>5.3999999999999999E-2</v>
      </c>
      <c r="L33" s="178">
        <f>J33+K33</f>
        <v>22.363999999999997</v>
      </c>
      <c r="M33" s="70">
        <f>IFERROR((L33/$L$36),0)</f>
        <v>0.11145665131670751</v>
      </c>
      <c r="N33" s="335"/>
      <c r="O33" s="262">
        <v>6.8049999999999997</v>
      </c>
      <c r="P33" s="262">
        <v>0.34399999999999997</v>
      </c>
      <c r="Q33" s="178">
        <f>O33+P33</f>
        <v>7.149</v>
      </c>
      <c r="R33" s="70">
        <f>IFERROR((Q33/$Q$36),0)</f>
        <v>0.13350140056022411</v>
      </c>
      <c r="S33" s="336"/>
      <c r="T33" s="323"/>
      <c r="U33" s="262">
        <v>4.8419999999999996</v>
      </c>
      <c r="V33" s="262">
        <v>4.3017000000000003</v>
      </c>
      <c r="W33" s="163">
        <f t="shared" si="0"/>
        <v>0.88841387856257759</v>
      </c>
      <c r="X33" s="315"/>
    </row>
    <row r="34" spans="1:36" ht="15" customHeight="1" x14ac:dyDescent="0.25">
      <c r="A34" s="337"/>
      <c r="B34" s="321"/>
      <c r="C34" s="321"/>
      <c r="D34" s="321"/>
      <c r="E34" s="35" t="s">
        <v>48</v>
      </c>
      <c r="F34" s="262">
        <v>41</v>
      </c>
      <c r="G34" s="262">
        <v>0</v>
      </c>
      <c r="H34" s="178">
        <f>F34+G34</f>
        <v>41</v>
      </c>
      <c r="I34" s="70">
        <f>IFERROR((H34/$H$36),0)</f>
        <v>2.6429957389751622E-4</v>
      </c>
      <c r="J34" s="262">
        <v>10.465</v>
      </c>
      <c r="K34" s="262">
        <v>0</v>
      </c>
      <c r="L34" s="178">
        <f>J34+K34</f>
        <v>10.465</v>
      </c>
      <c r="M34" s="70">
        <f>IFERROR((L34/$L$36),0)</f>
        <v>5.2154974782209991E-2</v>
      </c>
      <c r="N34" s="335"/>
      <c r="O34" s="262">
        <v>3.226</v>
      </c>
      <c r="P34" s="262">
        <v>0</v>
      </c>
      <c r="Q34" s="178">
        <f>O34+P34</f>
        <v>3.226</v>
      </c>
      <c r="R34" s="70">
        <f>IFERROR((Q34/$Q$36),0)</f>
        <v>6.0242763772175537E-2</v>
      </c>
      <c r="S34" s="336"/>
      <c r="T34" s="323"/>
      <c r="U34" s="262">
        <v>2.669</v>
      </c>
      <c r="V34" s="262">
        <v>2.6955</v>
      </c>
      <c r="W34" s="163">
        <f t="shared" si="0"/>
        <v>1.0099288122892469</v>
      </c>
      <c r="X34" s="315"/>
    </row>
    <row r="35" spans="1:36" ht="15.75" customHeight="1" thickBot="1" x14ac:dyDescent="0.3">
      <c r="A35" s="337"/>
      <c r="B35" s="321"/>
      <c r="C35" s="321"/>
      <c r="D35" s="321"/>
      <c r="E35" s="35" t="s">
        <v>49</v>
      </c>
      <c r="F35" s="262">
        <v>2245</v>
      </c>
      <c r="G35" s="262">
        <v>159</v>
      </c>
      <c r="H35" s="178">
        <f>F35+G35</f>
        <v>2404</v>
      </c>
      <c r="I35" s="70">
        <f>IFERROR((H35/$H$36),0)</f>
        <v>1.5496979893893391E-2</v>
      </c>
      <c r="J35" s="262">
        <v>11.609</v>
      </c>
      <c r="K35" s="262">
        <v>0.222</v>
      </c>
      <c r="L35" s="178">
        <f>J35+K35</f>
        <v>11.831</v>
      </c>
      <c r="M35" s="70">
        <f>IFERROR((L35/$L$36),0)</f>
        <v>5.8962781332854888E-2</v>
      </c>
      <c r="N35" s="335"/>
      <c r="O35" s="262">
        <v>7.4880000000000004</v>
      </c>
      <c r="P35" s="262">
        <v>0.42699999999999999</v>
      </c>
      <c r="Q35" s="178">
        <f>O35+P35</f>
        <v>7.915</v>
      </c>
      <c r="R35" s="70">
        <f>IFERROR((Q35/$Q$36),0)</f>
        <v>0.14780578898225957</v>
      </c>
      <c r="S35" s="336"/>
      <c r="T35" s="323"/>
      <c r="U35" s="262">
        <v>3.7837000000000001</v>
      </c>
      <c r="V35" s="262">
        <v>3.2080000000000002</v>
      </c>
      <c r="W35" s="163">
        <f t="shared" si="0"/>
        <v>0.84784734519121496</v>
      </c>
      <c r="X35" s="316"/>
    </row>
    <row r="36" spans="1:36" s="23" customFormat="1" ht="15.75" customHeight="1" thickBot="1" x14ac:dyDescent="0.3">
      <c r="A36" s="330" t="s">
        <v>51</v>
      </c>
      <c r="B36" s="331"/>
      <c r="C36" s="332"/>
      <c r="D36" s="177"/>
      <c r="E36" s="24"/>
      <c r="F36" s="19">
        <f>SUM(F31:F35)</f>
        <v>150890</v>
      </c>
      <c r="G36" s="19">
        <f>SUM(G31:G35)</f>
        <v>4237</v>
      </c>
      <c r="H36" s="19">
        <f>SUM(H31:H35)</f>
        <v>155127</v>
      </c>
      <c r="I36" s="20">
        <v>1</v>
      </c>
      <c r="J36" s="19">
        <f>SUM(J31:J35)</f>
        <v>195.81100000000004</v>
      </c>
      <c r="K36" s="19">
        <f>SUM(K31:K35)</f>
        <v>4.8410000000000002</v>
      </c>
      <c r="L36" s="19">
        <f>SUM(L31:L35)</f>
        <v>200.65200000000002</v>
      </c>
      <c r="M36" s="20">
        <v>1</v>
      </c>
      <c r="N36" s="19">
        <f>N31</f>
        <v>69.051000000000002</v>
      </c>
      <c r="O36" s="19">
        <f>SUM(O31:O35)</f>
        <v>49.526000000000003</v>
      </c>
      <c r="P36" s="19">
        <f>SUM(P31:P35)</f>
        <v>4.024</v>
      </c>
      <c r="Q36" s="19">
        <f>SUM(Q31:Q35)</f>
        <v>53.55</v>
      </c>
      <c r="R36" s="20">
        <v>1</v>
      </c>
      <c r="S36" s="19">
        <f>S31</f>
        <v>15.501000000000005</v>
      </c>
      <c r="T36" s="22">
        <f>T31</f>
        <v>0.22448624929400016</v>
      </c>
      <c r="U36" s="164">
        <f>SUM(U31:U35)</f>
        <v>26.452300000000001</v>
      </c>
      <c r="V36" s="74">
        <f>SUM(V31:V35)</f>
        <v>19.648899999999998</v>
      </c>
      <c r="W36" s="165">
        <f t="shared" si="0"/>
        <v>0.74280497348056673</v>
      </c>
      <c r="X36" s="187">
        <f>IFERROR(((1-(1-T36)*W36)*1),0)</f>
        <v>0.42394452897301493</v>
      </c>
      <c r="Y36" s="66"/>
      <c r="Z36" s="66"/>
      <c r="AA36" s="66"/>
      <c r="AB36" s="66"/>
      <c r="AC36" s="66"/>
      <c r="AD36" s="66"/>
      <c r="AE36" s="66"/>
      <c r="AF36" s="66"/>
      <c r="AG36" s="66"/>
      <c r="AH36" s="66"/>
      <c r="AI36" s="66"/>
      <c r="AJ36" s="66"/>
    </row>
    <row r="37" spans="1:36" ht="15" customHeight="1" x14ac:dyDescent="0.25">
      <c r="A37" s="337">
        <f>A31+1</f>
        <v>6</v>
      </c>
      <c r="B37" s="321" t="s">
        <v>1584</v>
      </c>
      <c r="C37" s="321">
        <v>2</v>
      </c>
      <c r="D37" s="321" t="s">
        <v>1582</v>
      </c>
      <c r="E37" s="35" t="s">
        <v>45</v>
      </c>
      <c r="F37" s="262">
        <v>173565</v>
      </c>
      <c r="G37" s="262">
        <v>3813</v>
      </c>
      <c r="H37" s="178">
        <f>F37+G37</f>
        <v>177378</v>
      </c>
      <c r="I37" s="70">
        <f>IFERROR((H37/$H$42),0)</f>
        <v>0.92263759356258224</v>
      </c>
      <c r="J37" s="262">
        <v>190.05</v>
      </c>
      <c r="K37" s="262">
        <v>3.2730000000000001</v>
      </c>
      <c r="L37" s="178">
        <f>J37+K37</f>
        <v>193.32300000000001</v>
      </c>
      <c r="M37" s="70">
        <f>IFERROR((L37/$L$42),0)</f>
        <v>0.6328457977884131</v>
      </c>
      <c r="N37" s="335">
        <v>179.54499999999999</v>
      </c>
      <c r="O37" s="262">
        <v>43.393999999999998</v>
      </c>
      <c r="P37" s="262">
        <v>4.1529999999999996</v>
      </c>
      <c r="Q37" s="178">
        <f>O37+P37</f>
        <v>47.546999999999997</v>
      </c>
      <c r="R37" s="70">
        <f>IFERROR((Q37/$Q$42),0)</f>
        <v>0.35073212112270863</v>
      </c>
      <c r="S37" s="336">
        <f>N42-Q42</f>
        <v>43.97999999999999</v>
      </c>
      <c r="T37" s="323">
        <f>IFERROR((S37/N42),0)</f>
        <v>0.24495251886713634</v>
      </c>
      <c r="U37" s="262">
        <v>20.043900000000001</v>
      </c>
      <c r="V37" s="262">
        <v>13.087899999999999</v>
      </c>
      <c r="W37" s="163">
        <f t="shared" si="0"/>
        <v>0.65296174896103043</v>
      </c>
      <c r="X37" s="314"/>
    </row>
    <row r="38" spans="1:36" ht="15" customHeight="1" x14ac:dyDescent="0.25">
      <c r="A38" s="337"/>
      <c r="B38" s="321"/>
      <c r="C38" s="321"/>
      <c r="D38" s="321"/>
      <c r="E38" s="35" t="s">
        <v>46</v>
      </c>
      <c r="F38" s="262">
        <v>851</v>
      </c>
      <c r="G38" s="262">
        <v>25</v>
      </c>
      <c r="H38" s="178">
        <f>F38+G38</f>
        <v>876</v>
      </c>
      <c r="I38" s="70">
        <f>IFERROR((H38/$H$42),0)</f>
        <v>4.5565432689556882E-3</v>
      </c>
      <c r="J38" s="262">
        <v>3.8809999999999998</v>
      </c>
      <c r="K38" s="262">
        <v>0.13700000000000001</v>
      </c>
      <c r="L38" s="178">
        <f>J38+K38</f>
        <v>4.0179999999999998</v>
      </c>
      <c r="M38" s="70">
        <f>IFERROR((L38/$L$42),0)</f>
        <v>1.31529844638964E-2</v>
      </c>
      <c r="N38" s="335"/>
      <c r="O38" s="262">
        <v>0.50700000000000001</v>
      </c>
      <c r="P38" s="262">
        <v>0.114</v>
      </c>
      <c r="Q38" s="178">
        <f>O38+P38</f>
        <v>0.621</v>
      </c>
      <c r="R38" s="70">
        <f>IFERROR((Q38/$Q$42),0)</f>
        <v>4.5808283849076087E-3</v>
      </c>
      <c r="S38" s="336"/>
      <c r="T38" s="323"/>
      <c r="U38" s="262">
        <v>0.10639999999999999</v>
      </c>
      <c r="V38" s="262">
        <v>1.8100000000000002E-2</v>
      </c>
      <c r="W38" s="163">
        <f t="shared" si="0"/>
        <v>0.17011278195488724</v>
      </c>
      <c r="X38" s="315"/>
    </row>
    <row r="39" spans="1:36" ht="15" customHeight="1" x14ac:dyDescent="0.25">
      <c r="A39" s="337"/>
      <c r="B39" s="321"/>
      <c r="C39" s="321"/>
      <c r="D39" s="321"/>
      <c r="E39" s="35" t="s">
        <v>47</v>
      </c>
      <c r="F39" s="262">
        <v>12193</v>
      </c>
      <c r="G39" s="262">
        <v>62</v>
      </c>
      <c r="H39" s="178">
        <f>F39+G39</f>
        <v>12255</v>
      </c>
      <c r="I39" s="70">
        <f>IFERROR((H39/$H$42),0)</f>
        <v>6.3744791964671185E-2</v>
      </c>
      <c r="J39" s="262">
        <v>39.113999999999997</v>
      </c>
      <c r="K39" s="262">
        <v>4.3999999999999997E-2</v>
      </c>
      <c r="L39" s="178">
        <f>J39+K39</f>
        <v>39.157999999999994</v>
      </c>
      <c r="M39" s="70">
        <f>IFERROR((L39/$L$42),0)</f>
        <v>0.12818431200528999</v>
      </c>
      <c r="N39" s="335"/>
      <c r="O39" s="262">
        <v>12.680999999999999</v>
      </c>
      <c r="P39" s="262">
        <v>0.33200000000000002</v>
      </c>
      <c r="Q39" s="178">
        <f>O39+P39</f>
        <v>13.013</v>
      </c>
      <c r="R39" s="70">
        <f>IFERROR((Q39/$Q$42),0)</f>
        <v>9.5990853096300663E-2</v>
      </c>
      <c r="S39" s="336"/>
      <c r="T39" s="323"/>
      <c r="U39" s="262">
        <v>8.9145000000000003</v>
      </c>
      <c r="V39" s="262">
        <v>8.2705000000000002</v>
      </c>
      <c r="W39" s="163">
        <f t="shared" si="0"/>
        <v>0.92775814683941893</v>
      </c>
      <c r="X39" s="315"/>
    </row>
    <row r="40" spans="1:36" ht="15" customHeight="1" x14ac:dyDescent="0.25">
      <c r="A40" s="337"/>
      <c r="B40" s="321"/>
      <c r="C40" s="321"/>
      <c r="D40" s="321"/>
      <c r="E40" s="35" t="s">
        <v>48</v>
      </c>
      <c r="F40" s="262">
        <v>52</v>
      </c>
      <c r="G40" s="262">
        <v>0</v>
      </c>
      <c r="H40" s="178">
        <f>F40+G40</f>
        <v>52</v>
      </c>
      <c r="I40" s="70">
        <f>IFERROR((H40/$H$42),0)</f>
        <v>2.7047973742659338E-4</v>
      </c>
      <c r="J40" s="262">
        <v>41.244</v>
      </c>
      <c r="K40" s="262">
        <v>0</v>
      </c>
      <c r="L40" s="178">
        <f>J40+K40</f>
        <v>41.244</v>
      </c>
      <c r="M40" s="70">
        <f>IFERROR((L40/$L$42),0)</f>
        <v>0.13501286491511777</v>
      </c>
      <c r="N40" s="335"/>
      <c r="O40" s="262">
        <v>59.753999999999998</v>
      </c>
      <c r="P40" s="262">
        <v>0</v>
      </c>
      <c r="Q40" s="178">
        <f>O40+P40</f>
        <v>59.753999999999998</v>
      </c>
      <c r="R40" s="70">
        <f>IFERROR((Q40/$Q$42),0)</f>
        <v>0.44077748681444323</v>
      </c>
      <c r="S40" s="336"/>
      <c r="T40" s="323"/>
      <c r="U40" s="262">
        <v>31.3291</v>
      </c>
      <c r="V40" s="262">
        <v>26.680099999999999</v>
      </c>
      <c r="W40" s="163">
        <f t="shared" si="0"/>
        <v>0.85160761081550373</v>
      </c>
      <c r="X40" s="315"/>
    </row>
    <row r="41" spans="1:36" ht="15.75" customHeight="1" thickBot="1" x14ac:dyDescent="0.3">
      <c r="A41" s="337"/>
      <c r="B41" s="321"/>
      <c r="C41" s="321"/>
      <c r="D41" s="321"/>
      <c r="E41" s="35" t="s">
        <v>49</v>
      </c>
      <c r="F41" s="262">
        <v>1647</v>
      </c>
      <c r="G41" s="262">
        <v>43</v>
      </c>
      <c r="H41" s="178">
        <f>F41+G41</f>
        <v>1690</v>
      </c>
      <c r="I41" s="70">
        <f>IFERROR((H41/$H$42),0)</f>
        <v>8.7905914663642844E-3</v>
      </c>
      <c r="J41" s="262">
        <v>27.619</v>
      </c>
      <c r="K41" s="262">
        <v>0.12</v>
      </c>
      <c r="L41" s="178">
        <f>J41+K41</f>
        <v>27.739000000000001</v>
      </c>
      <c r="M41" s="70">
        <f>IFERROR((L41/$L$42),0)</f>
        <v>9.08040408272828E-2</v>
      </c>
      <c r="N41" s="335"/>
      <c r="O41" s="262">
        <v>14.15</v>
      </c>
      <c r="P41" s="262">
        <v>0.48</v>
      </c>
      <c r="Q41" s="178">
        <f>O41+P41</f>
        <v>14.63</v>
      </c>
      <c r="R41" s="70">
        <f>IFERROR((Q41/$Q$42),0)</f>
        <v>0.10791871058163981</v>
      </c>
      <c r="S41" s="336"/>
      <c r="T41" s="323"/>
      <c r="U41" s="262">
        <v>12.184100000000001</v>
      </c>
      <c r="V41" s="262">
        <v>11.9002</v>
      </c>
      <c r="W41" s="163">
        <f t="shared" si="0"/>
        <v>0.97669914068334951</v>
      </c>
      <c r="X41" s="316"/>
    </row>
    <row r="42" spans="1:36" s="23" customFormat="1" ht="15.75" customHeight="1" thickBot="1" x14ac:dyDescent="0.3">
      <c r="A42" s="330" t="s">
        <v>51</v>
      </c>
      <c r="B42" s="331"/>
      <c r="C42" s="332"/>
      <c r="D42" s="177"/>
      <c r="E42" s="24"/>
      <c r="F42" s="19">
        <f>SUM(F37:F41)</f>
        <v>188308</v>
      </c>
      <c r="G42" s="19">
        <f>SUM(G37:G41)</f>
        <v>3943</v>
      </c>
      <c r="H42" s="19">
        <f>SUM(H37:H41)</f>
        <v>192251</v>
      </c>
      <c r="I42" s="20">
        <v>1</v>
      </c>
      <c r="J42" s="19">
        <f>SUM(J37:J41)</f>
        <v>301.90800000000002</v>
      </c>
      <c r="K42" s="19">
        <f>SUM(K37:K41)</f>
        <v>3.5740000000000003</v>
      </c>
      <c r="L42" s="19">
        <f>SUM(L37:L41)</f>
        <v>305.48199999999997</v>
      </c>
      <c r="M42" s="20">
        <v>1</v>
      </c>
      <c r="N42" s="19">
        <f>N37</f>
        <v>179.54499999999999</v>
      </c>
      <c r="O42" s="19">
        <f>SUM(O37:O41)</f>
        <v>130.48599999999999</v>
      </c>
      <c r="P42" s="19">
        <f>SUM(P37:P41)</f>
        <v>5.0789999999999988</v>
      </c>
      <c r="Q42" s="19">
        <f>SUM(Q37:Q41)</f>
        <v>135.565</v>
      </c>
      <c r="R42" s="20">
        <v>1</v>
      </c>
      <c r="S42" s="19">
        <f>S37</f>
        <v>43.97999999999999</v>
      </c>
      <c r="T42" s="22">
        <f>T37</f>
        <v>0.24495251886713634</v>
      </c>
      <c r="U42" s="164">
        <f>SUM(U37:U41)</f>
        <v>72.578000000000003</v>
      </c>
      <c r="V42" s="74">
        <f>SUM(V37:V41)</f>
        <v>59.956800000000001</v>
      </c>
      <c r="W42" s="165">
        <f t="shared" si="0"/>
        <v>0.82610157347956681</v>
      </c>
      <c r="X42" s="187">
        <f>IFERROR(((1-(1-T42)*W42)*1),0)</f>
        <v>0.37625408778435776</v>
      </c>
      <c r="Y42" s="66"/>
      <c r="Z42" s="66"/>
      <c r="AA42" s="66"/>
      <c r="AB42" s="66"/>
      <c r="AC42" s="66"/>
      <c r="AD42" s="66"/>
      <c r="AE42" s="66"/>
      <c r="AF42" s="66"/>
      <c r="AG42" s="66"/>
      <c r="AH42" s="66"/>
      <c r="AI42" s="66"/>
      <c r="AJ42" s="66"/>
    </row>
    <row r="43" spans="1:36" ht="15" customHeight="1" x14ac:dyDescent="0.25">
      <c r="A43" s="337">
        <f>A37+1</f>
        <v>7</v>
      </c>
      <c r="B43" s="321" t="s">
        <v>1584</v>
      </c>
      <c r="C43" s="321">
        <v>2</v>
      </c>
      <c r="D43" s="321" t="s">
        <v>1583</v>
      </c>
      <c r="E43" s="35" t="s">
        <v>45</v>
      </c>
      <c r="F43" s="262">
        <v>107248</v>
      </c>
      <c r="G43" s="262">
        <v>3540</v>
      </c>
      <c r="H43" s="178">
        <f>F43+G43</f>
        <v>110788</v>
      </c>
      <c r="I43" s="70">
        <f>IFERROR((H43/$H$48),0)</f>
        <v>0.94037160584994861</v>
      </c>
      <c r="J43" s="262">
        <v>104.001</v>
      </c>
      <c r="K43" s="262">
        <v>3.431</v>
      </c>
      <c r="L43" s="178">
        <f>J43+K43</f>
        <v>107.432</v>
      </c>
      <c r="M43" s="70">
        <f>IFERROR((L43/$L$48),0)</f>
        <v>0.76936077572007622</v>
      </c>
      <c r="N43" s="335">
        <v>53.521000000000001</v>
      </c>
      <c r="O43" s="262">
        <v>24.997</v>
      </c>
      <c r="P43" s="262">
        <v>2.194</v>
      </c>
      <c r="Q43" s="178">
        <f>O43+P43</f>
        <v>27.190999999999999</v>
      </c>
      <c r="R43" s="70">
        <f>IFERROR((Q43/$Q$48),0)</f>
        <v>0.75499097598222975</v>
      </c>
      <c r="S43" s="336">
        <f>N48-Q48</f>
        <v>17.506000000000007</v>
      </c>
      <c r="T43" s="323">
        <f>IFERROR((S43/N48),0)</f>
        <v>0.3270865641523889</v>
      </c>
      <c r="U43" s="262">
        <v>12.6723</v>
      </c>
      <c r="V43" s="262">
        <v>7.6428000000000003</v>
      </c>
      <c r="W43" s="163">
        <f t="shared" si="0"/>
        <v>0.60311072181056324</v>
      </c>
      <c r="X43" s="314"/>
    </row>
    <row r="44" spans="1:36" ht="15" customHeight="1" x14ac:dyDescent="0.25">
      <c r="A44" s="337"/>
      <c r="B44" s="321"/>
      <c r="C44" s="321"/>
      <c r="D44" s="321"/>
      <c r="E44" s="35" t="s">
        <v>46</v>
      </c>
      <c r="F44" s="262">
        <v>1044</v>
      </c>
      <c r="G44" s="262">
        <v>76</v>
      </c>
      <c r="H44" s="178">
        <f>F44+G44</f>
        <v>1120</v>
      </c>
      <c r="I44" s="70">
        <f>IFERROR((H44/$H$48),0)</f>
        <v>9.5065909534601447E-3</v>
      </c>
      <c r="J44" s="262">
        <v>5.1829999999999998</v>
      </c>
      <c r="K44" s="262">
        <v>0.32500000000000001</v>
      </c>
      <c r="L44" s="178">
        <f>J44+K44</f>
        <v>5.508</v>
      </c>
      <c r="M44" s="70">
        <f>IFERROR((L44/$L$48),0)</f>
        <v>3.9444850255661065E-2</v>
      </c>
      <c r="N44" s="335"/>
      <c r="O44" s="262">
        <v>1.242</v>
      </c>
      <c r="P44" s="262">
        <v>0.217</v>
      </c>
      <c r="Q44" s="178">
        <f>O44+P44</f>
        <v>1.4590000000000001</v>
      </c>
      <c r="R44" s="70">
        <f>IFERROR((Q44/$Q$48),0)</f>
        <v>4.0510898236845769E-2</v>
      </c>
      <c r="S44" s="336"/>
      <c r="T44" s="323"/>
      <c r="U44" s="262">
        <v>0.31659999999999999</v>
      </c>
      <c r="V44" s="262">
        <v>1.9599999999999999E-2</v>
      </c>
      <c r="W44" s="163">
        <f t="shared" si="0"/>
        <v>6.1907770056854071E-2</v>
      </c>
      <c r="X44" s="315"/>
    </row>
    <row r="45" spans="1:36" ht="15" customHeight="1" x14ac:dyDescent="0.25">
      <c r="A45" s="337"/>
      <c r="B45" s="321"/>
      <c r="C45" s="321"/>
      <c r="D45" s="321"/>
      <c r="E45" s="35" t="s">
        <v>47</v>
      </c>
      <c r="F45" s="262">
        <v>4548</v>
      </c>
      <c r="G45" s="262">
        <v>45</v>
      </c>
      <c r="H45" s="178">
        <f>F45+G45</f>
        <v>4593</v>
      </c>
      <c r="I45" s="70">
        <f>IFERROR((H45/$H$48),0)</f>
        <v>3.8985510936823613E-2</v>
      </c>
      <c r="J45" s="262">
        <v>14.516999999999999</v>
      </c>
      <c r="K45" s="262">
        <v>6.2E-2</v>
      </c>
      <c r="L45" s="178">
        <f>J45+K45</f>
        <v>14.578999999999999</v>
      </c>
      <c r="M45" s="70">
        <f>IFERROR((L45/$L$48),0)</f>
        <v>0.10440567753763301</v>
      </c>
      <c r="N45" s="335"/>
      <c r="O45" s="262">
        <v>4.5549999999999997</v>
      </c>
      <c r="P45" s="262">
        <v>0.14099999999999999</v>
      </c>
      <c r="Q45" s="178">
        <f>O45+P45</f>
        <v>4.6959999999999997</v>
      </c>
      <c r="R45" s="70">
        <f>IFERROR((Q45/$Q$48),0)</f>
        <v>0.1303901152297654</v>
      </c>
      <c r="S45" s="336"/>
      <c r="T45" s="323"/>
      <c r="U45" s="262">
        <v>3.3601000000000001</v>
      </c>
      <c r="V45" s="262">
        <v>2.9557000000000002</v>
      </c>
      <c r="W45" s="163">
        <f t="shared" si="0"/>
        <v>0.87964643909407458</v>
      </c>
      <c r="X45" s="315"/>
    </row>
    <row r="46" spans="1:36" ht="15" customHeight="1" x14ac:dyDescent="0.25">
      <c r="A46" s="337"/>
      <c r="B46" s="321"/>
      <c r="C46" s="321"/>
      <c r="D46" s="321"/>
      <c r="E46" s="35" t="s">
        <v>48</v>
      </c>
      <c r="F46" s="262">
        <v>10</v>
      </c>
      <c r="G46" s="262">
        <v>0</v>
      </c>
      <c r="H46" s="178">
        <f>F46+G46</f>
        <v>10</v>
      </c>
      <c r="I46" s="70">
        <f>IFERROR((H46/$H$48),0)</f>
        <v>8.4880276370179861E-5</v>
      </c>
      <c r="J46" s="262">
        <v>6.7830000000000004</v>
      </c>
      <c r="K46" s="262">
        <v>0</v>
      </c>
      <c r="L46" s="178">
        <f>J46+K46</f>
        <v>6.7830000000000004</v>
      </c>
      <c r="M46" s="70">
        <f>IFERROR((L46/$L$48),0)</f>
        <v>4.8575602629656683E-2</v>
      </c>
      <c r="N46" s="335"/>
      <c r="O46" s="262">
        <v>1.177</v>
      </c>
      <c r="P46" s="262">
        <v>0</v>
      </c>
      <c r="Q46" s="178">
        <f>O46+P46</f>
        <v>1.177</v>
      </c>
      <c r="R46" s="70">
        <f>IFERROR((Q46/$Q$48),0)</f>
        <v>3.268082743301403E-2</v>
      </c>
      <c r="S46" s="336"/>
      <c r="T46" s="323"/>
      <c r="U46" s="262">
        <v>0.93840000000000001</v>
      </c>
      <c r="V46" s="262">
        <v>0.81679999999999997</v>
      </c>
      <c r="W46" s="163">
        <f t="shared" si="0"/>
        <v>0.87041773231031538</v>
      </c>
      <c r="X46" s="315"/>
    </row>
    <row r="47" spans="1:36" ht="15.75" customHeight="1" thickBot="1" x14ac:dyDescent="0.3">
      <c r="A47" s="337"/>
      <c r="B47" s="321"/>
      <c r="C47" s="321"/>
      <c r="D47" s="321"/>
      <c r="E47" s="35" t="s">
        <v>49</v>
      </c>
      <c r="F47" s="262">
        <v>1232</v>
      </c>
      <c r="G47" s="262">
        <v>70</v>
      </c>
      <c r="H47" s="178">
        <f>F47+G47</f>
        <v>1302</v>
      </c>
      <c r="I47" s="70">
        <f>IFERROR((H47/$H$48),0)</f>
        <v>1.1051411983397418E-2</v>
      </c>
      <c r="J47" s="262">
        <v>5.1970000000000001</v>
      </c>
      <c r="K47" s="262">
        <v>0.13900000000000001</v>
      </c>
      <c r="L47" s="178">
        <f>J47+K47</f>
        <v>5.3360000000000003</v>
      </c>
      <c r="M47" s="70">
        <f>IFERROR((L47/$L$48),0)</f>
        <v>3.8213093856973031E-2</v>
      </c>
      <c r="N47" s="335"/>
      <c r="O47" s="262">
        <v>1.4019999999999999</v>
      </c>
      <c r="P47" s="262">
        <v>0.09</v>
      </c>
      <c r="Q47" s="178">
        <f>O47+P47</f>
        <v>1.492</v>
      </c>
      <c r="R47" s="70">
        <f>IFERROR((Q47/$Q$48),0)</f>
        <v>4.1427183118145222E-2</v>
      </c>
      <c r="S47" s="336"/>
      <c r="T47" s="323"/>
      <c r="U47" s="262">
        <v>1.0081</v>
      </c>
      <c r="V47" s="262">
        <v>0.72130000000000005</v>
      </c>
      <c r="W47" s="163">
        <f t="shared" si="0"/>
        <v>0.71550441424461864</v>
      </c>
      <c r="X47" s="316"/>
    </row>
    <row r="48" spans="1:36" s="23" customFormat="1" ht="15.75" customHeight="1" thickBot="1" x14ac:dyDescent="0.3">
      <c r="A48" s="330" t="s">
        <v>51</v>
      </c>
      <c r="B48" s="331"/>
      <c r="C48" s="332"/>
      <c r="D48" s="177"/>
      <c r="E48" s="24"/>
      <c r="F48" s="19">
        <f>SUM(F43:F47)</f>
        <v>114082</v>
      </c>
      <c r="G48" s="19">
        <f>SUM(G43:G47)</f>
        <v>3731</v>
      </c>
      <c r="H48" s="19">
        <f>SUM(H43:H47)</f>
        <v>117813</v>
      </c>
      <c r="I48" s="20">
        <v>1</v>
      </c>
      <c r="J48" s="19">
        <f>SUM(J43:J47)</f>
        <v>135.68099999999998</v>
      </c>
      <c r="K48" s="19">
        <f>SUM(K43:K47)</f>
        <v>3.9569999999999999</v>
      </c>
      <c r="L48" s="19">
        <f>SUM(L43:L47)</f>
        <v>139.63800000000001</v>
      </c>
      <c r="M48" s="20">
        <v>1</v>
      </c>
      <c r="N48" s="19">
        <f>N43</f>
        <v>53.521000000000001</v>
      </c>
      <c r="O48" s="19">
        <f>SUM(O43:O47)</f>
        <v>33.372999999999998</v>
      </c>
      <c r="P48" s="19">
        <f>SUM(P43:P47)</f>
        <v>2.6419999999999999</v>
      </c>
      <c r="Q48" s="19">
        <f>SUM(Q43:Q47)</f>
        <v>36.014999999999993</v>
      </c>
      <c r="R48" s="20">
        <v>1</v>
      </c>
      <c r="S48" s="19">
        <f>S43</f>
        <v>17.506000000000007</v>
      </c>
      <c r="T48" s="22">
        <f>T43</f>
        <v>0.3270865641523889</v>
      </c>
      <c r="U48" s="164">
        <f>SUM(U43:U47)</f>
        <v>18.295500000000001</v>
      </c>
      <c r="V48" s="74">
        <f>SUM(V43:V47)</f>
        <v>12.1562</v>
      </c>
      <c r="W48" s="165">
        <f t="shared" si="0"/>
        <v>0.66443661009537858</v>
      </c>
      <c r="X48" s="187">
        <f>IFERROR(((1-(1-T48)*W48)*1),0)</f>
        <v>0.55289167779777926</v>
      </c>
      <c r="Y48" s="66"/>
      <c r="Z48" s="66"/>
      <c r="AA48" s="66"/>
      <c r="AB48" s="66"/>
      <c r="AC48" s="66"/>
      <c r="AD48" s="66"/>
      <c r="AE48" s="66"/>
      <c r="AF48" s="66"/>
      <c r="AG48" s="66"/>
      <c r="AH48" s="66"/>
      <c r="AI48" s="66"/>
      <c r="AJ48" s="66"/>
    </row>
    <row r="49" spans="1:36" ht="15" customHeight="1" x14ac:dyDescent="0.25">
      <c r="A49" s="337">
        <f>A43+1</f>
        <v>8</v>
      </c>
      <c r="B49" s="321" t="s">
        <v>1586</v>
      </c>
      <c r="C49" s="321">
        <v>3</v>
      </c>
      <c r="D49" s="321" t="s">
        <v>1585</v>
      </c>
      <c r="E49" s="35" t="s">
        <v>45</v>
      </c>
      <c r="F49" s="262">
        <v>219524</v>
      </c>
      <c r="G49" s="262">
        <v>3657</v>
      </c>
      <c r="H49" s="178">
        <f>F49+G49</f>
        <v>223181</v>
      </c>
      <c r="I49" s="70">
        <f>IFERROR((H49/$H$54),0)</f>
        <v>0.92625825382134808</v>
      </c>
      <c r="J49" s="262">
        <v>214.20599999999999</v>
      </c>
      <c r="K49" s="262">
        <v>2.9809999999999999</v>
      </c>
      <c r="L49" s="178">
        <f>J49+K49</f>
        <v>217.18699999999998</v>
      </c>
      <c r="M49" s="70">
        <f>IFERROR((L49/$L$54),0)</f>
        <v>0.73680407369838752</v>
      </c>
      <c r="N49" s="335">
        <v>102.735</v>
      </c>
      <c r="O49" s="262">
        <v>40.503</v>
      </c>
      <c r="P49" s="262">
        <v>5.2750000000000004</v>
      </c>
      <c r="Q49" s="178">
        <f>O49+P49</f>
        <v>45.777999999999999</v>
      </c>
      <c r="R49" s="70">
        <f>IFERROR((Q49/$Q$54),0)</f>
        <v>0.61787849748275725</v>
      </c>
      <c r="S49" s="336">
        <f>N54-Q54</f>
        <v>28.646000000000001</v>
      </c>
      <c r="T49" s="323">
        <f>IFERROR((S49/N54),0)</f>
        <v>0.27883389302574585</v>
      </c>
      <c r="U49" s="262">
        <v>22.624400000000001</v>
      </c>
      <c r="V49" s="262">
        <v>15.819800000000001</v>
      </c>
      <c r="W49" s="163">
        <f t="shared" si="0"/>
        <v>0.69923622283905873</v>
      </c>
      <c r="X49" s="314"/>
    </row>
    <row r="50" spans="1:36" ht="15" customHeight="1" x14ac:dyDescent="0.25">
      <c r="A50" s="337"/>
      <c r="B50" s="321"/>
      <c r="C50" s="321"/>
      <c r="D50" s="321"/>
      <c r="E50" s="35" t="s">
        <v>46</v>
      </c>
      <c r="F50" s="262">
        <v>3050</v>
      </c>
      <c r="G50" s="262">
        <v>67</v>
      </c>
      <c r="H50" s="178">
        <f>F50+G50</f>
        <v>3117</v>
      </c>
      <c r="I50" s="70">
        <f>IFERROR((H50/$H$54),0)</f>
        <v>1.2936347525824968E-2</v>
      </c>
      <c r="J50" s="262">
        <v>13.59</v>
      </c>
      <c r="K50" s="262">
        <v>0.3</v>
      </c>
      <c r="L50" s="178">
        <f>J50+K50</f>
        <v>13.89</v>
      </c>
      <c r="M50" s="70">
        <f>IFERROR((L50/$L$54),0)</f>
        <v>4.7121644406297812E-2</v>
      </c>
      <c r="N50" s="335"/>
      <c r="O50" s="262">
        <v>2.7760000000000002</v>
      </c>
      <c r="P50" s="262">
        <v>0.45200000000000001</v>
      </c>
      <c r="Q50" s="178">
        <f>O50+P50</f>
        <v>3.2280000000000002</v>
      </c>
      <c r="R50" s="70">
        <f>IFERROR((Q50/$Q$54),0)</f>
        <v>4.3569220802008396E-2</v>
      </c>
      <c r="S50" s="336"/>
      <c r="T50" s="323"/>
      <c r="U50" s="262">
        <v>0.56859999999999999</v>
      </c>
      <c r="V50" s="262">
        <v>0.1014</v>
      </c>
      <c r="W50" s="163">
        <f t="shared" si="0"/>
        <v>0.17833274709813579</v>
      </c>
      <c r="X50" s="315"/>
    </row>
    <row r="51" spans="1:36" ht="15" customHeight="1" x14ac:dyDescent="0.25">
      <c r="A51" s="337"/>
      <c r="B51" s="321"/>
      <c r="C51" s="321"/>
      <c r="D51" s="321"/>
      <c r="E51" s="35" t="s">
        <v>47</v>
      </c>
      <c r="F51" s="262">
        <v>12014</v>
      </c>
      <c r="G51" s="262">
        <v>7</v>
      </c>
      <c r="H51" s="178">
        <f>F51+G51</f>
        <v>12021</v>
      </c>
      <c r="I51" s="70">
        <f>IFERROR((H51/$H$54),0)</f>
        <v>4.9890225732416402E-2</v>
      </c>
      <c r="J51" s="262">
        <v>42.271999999999998</v>
      </c>
      <c r="K51" s="262">
        <v>3.3000000000000002E-2</v>
      </c>
      <c r="L51" s="178">
        <f>J51+K51</f>
        <v>42.305</v>
      </c>
      <c r="M51" s="70">
        <f>IFERROR((L51/$L$54),0)</f>
        <v>0.14351916246280985</v>
      </c>
      <c r="N51" s="335"/>
      <c r="O51" s="262">
        <v>13.142999999999999</v>
      </c>
      <c r="P51" s="262">
        <v>0.41299999999999998</v>
      </c>
      <c r="Q51" s="178">
        <f>O51+P51</f>
        <v>13.555999999999999</v>
      </c>
      <c r="R51" s="70">
        <f>IFERROR((Q51/$Q$54),0)</f>
        <v>0.18296913171995843</v>
      </c>
      <c r="S51" s="336"/>
      <c r="T51" s="323"/>
      <c r="U51" s="262">
        <v>10.1022</v>
      </c>
      <c r="V51" s="262">
        <v>8.6462000000000003</v>
      </c>
      <c r="W51" s="163">
        <f t="shared" si="0"/>
        <v>0.85587297816317243</v>
      </c>
      <c r="X51" s="315"/>
    </row>
    <row r="52" spans="1:36" ht="15" customHeight="1" x14ac:dyDescent="0.25">
      <c r="A52" s="337"/>
      <c r="B52" s="321"/>
      <c r="C52" s="321"/>
      <c r="D52" s="321"/>
      <c r="E52" s="35" t="s">
        <v>48</v>
      </c>
      <c r="F52" s="262">
        <v>37</v>
      </c>
      <c r="G52" s="262">
        <v>0</v>
      </c>
      <c r="H52" s="178">
        <f>F52+G52</f>
        <v>37</v>
      </c>
      <c r="I52" s="70">
        <f>IFERROR((H52/$H$54),0)</f>
        <v>1.5355946694113693E-4</v>
      </c>
      <c r="J52" s="262">
        <v>9.23</v>
      </c>
      <c r="K52" s="262">
        <v>0</v>
      </c>
      <c r="L52" s="178">
        <f>J52+K52</f>
        <v>9.23</v>
      </c>
      <c r="M52" s="70">
        <f>IFERROR((L52/$L$54),0)</f>
        <v>3.1312654994249733E-2</v>
      </c>
      <c r="N52" s="335"/>
      <c r="O52" s="262">
        <v>5.1360000000000001</v>
      </c>
      <c r="P52" s="262">
        <v>0</v>
      </c>
      <c r="Q52" s="178">
        <f>O52+P52</f>
        <v>5.1360000000000001</v>
      </c>
      <c r="R52" s="70">
        <f>IFERROR((Q52/$Q$54),0)</f>
        <v>6.9322031610630455E-2</v>
      </c>
      <c r="S52" s="336"/>
      <c r="T52" s="323"/>
      <c r="U52" s="262">
        <v>3.8994</v>
      </c>
      <c r="V52" s="262">
        <v>3.7843</v>
      </c>
      <c r="W52" s="163">
        <f t="shared" si="0"/>
        <v>0.97048263835461868</v>
      </c>
      <c r="X52" s="315"/>
    </row>
    <row r="53" spans="1:36" ht="15.75" customHeight="1" thickBot="1" x14ac:dyDescent="0.3">
      <c r="A53" s="337"/>
      <c r="B53" s="321"/>
      <c r="C53" s="321"/>
      <c r="D53" s="321"/>
      <c r="E53" s="35" t="s">
        <v>49</v>
      </c>
      <c r="F53" s="262">
        <v>2580</v>
      </c>
      <c r="G53" s="262">
        <v>13</v>
      </c>
      <c r="H53" s="178">
        <f>F53+G53</f>
        <v>2593</v>
      </c>
      <c r="I53" s="70">
        <f>IFERROR((H53/$H$54),0)</f>
        <v>1.0761613453469406E-2</v>
      </c>
      <c r="J53" s="262">
        <v>12.144</v>
      </c>
      <c r="K53" s="262">
        <v>1.2999999999999999E-2</v>
      </c>
      <c r="L53" s="178">
        <f>J53+K53</f>
        <v>12.157</v>
      </c>
      <c r="M53" s="70">
        <f>IFERROR((L53/$L$54),0)</f>
        <v>4.1242464438255043E-2</v>
      </c>
      <c r="N53" s="335"/>
      <c r="O53" s="262">
        <v>5.7960000000000003</v>
      </c>
      <c r="P53" s="262">
        <v>0.59499999999999997</v>
      </c>
      <c r="Q53" s="178">
        <f>O53+P53</f>
        <v>6.391</v>
      </c>
      <c r="R53" s="70">
        <f>IFERROR((Q53/$Q$54),0)</f>
        <v>8.6261118384645494E-2</v>
      </c>
      <c r="S53" s="336"/>
      <c r="T53" s="323"/>
      <c r="U53" s="262">
        <v>4.0987999999999998</v>
      </c>
      <c r="V53" s="262">
        <v>2.3944000000000001</v>
      </c>
      <c r="W53" s="163">
        <f t="shared" si="0"/>
        <v>0.5841709768712795</v>
      </c>
      <c r="X53" s="316"/>
    </row>
    <row r="54" spans="1:36" s="23" customFormat="1" ht="15.75" customHeight="1" thickBot="1" x14ac:dyDescent="0.3">
      <c r="A54" s="330" t="s">
        <v>51</v>
      </c>
      <c r="B54" s="331"/>
      <c r="C54" s="332"/>
      <c r="D54" s="177"/>
      <c r="E54" s="24"/>
      <c r="F54" s="19">
        <f>SUM(F49:F53)</f>
        <v>237205</v>
      </c>
      <c r="G54" s="19">
        <f>SUM(G49:G53)</f>
        <v>3744</v>
      </c>
      <c r="H54" s="19">
        <f>SUM(H49:H53)</f>
        <v>240949</v>
      </c>
      <c r="I54" s="20">
        <v>1</v>
      </c>
      <c r="J54" s="19">
        <f>SUM(J49:J53)</f>
        <v>291.44200000000001</v>
      </c>
      <c r="K54" s="19">
        <f>SUM(K49:K53)</f>
        <v>3.3269999999999995</v>
      </c>
      <c r="L54" s="19">
        <f>SUM(L49:L53)</f>
        <v>294.76900000000001</v>
      </c>
      <c r="M54" s="20">
        <v>1</v>
      </c>
      <c r="N54" s="19">
        <f>N49</f>
        <v>102.735</v>
      </c>
      <c r="O54" s="19">
        <f>SUM(O49:O53)</f>
        <v>67.354000000000013</v>
      </c>
      <c r="P54" s="19">
        <f>SUM(P49:P53)</f>
        <v>6.7350000000000003</v>
      </c>
      <c r="Q54" s="19">
        <f>SUM(Q49:Q53)</f>
        <v>74.088999999999999</v>
      </c>
      <c r="R54" s="20">
        <v>1</v>
      </c>
      <c r="S54" s="19">
        <f>S49</f>
        <v>28.646000000000001</v>
      </c>
      <c r="T54" s="22">
        <f>T49</f>
        <v>0.27883389302574585</v>
      </c>
      <c r="U54" s="164">
        <f>SUM(U49:U53)</f>
        <v>41.293399999999998</v>
      </c>
      <c r="V54" s="74">
        <f>SUM(V49:V53)</f>
        <v>30.746100000000002</v>
      </c>
      <c r="W54" s="165">
        <f t="shared" si="0"/>
        <v>0.74457661514915219</v>
      </c>
      <c r="X54" s="187">
        <f>IFERROR(((1-(1-T54)*W54)*1),0)</f>
        <v>0.46303658110881851</v>
      </c>
      <c r="Y54" s="66"/>
      <c r="Z54" s="66"/>
      <c r="AA54" s="66"/>
      <c r="AB54" s="66"/>
      <c r="AC54" s="66"/>
      <c r="AD54" s="66"/>
      <c r="AE54" s="66"/>
      <c r="AF54" s="66"/>
      <c r="AG54" s="66"/>
      <c r="AH54" s="66"/>
      <c r="AI54" s="66"/>
      <c r="AJ54" s="66"/>
    </row>
    <row r="55" spans="1:36" ht="15" customHeight="1" x14ac:dyDescent="0.25">
      <c r="A55" s="337">
        <f>A49+1</f>
        <v>9</v>
      </c>
      <c r="B55" s="321" t="s">
        <v>1586</v>
      </c>
      <c r="C55" s="321">
        <v>3</v>
      </c>
      <c r="D55" s="321" t="s">
        <v>1587</v>
      </c>
      <c r="E55" s="35" t="s">
        <v>45</v>
      </c>
      <c r="F55" s="262">
        <v>102207</v>
      </c>
      <c r="G55" s="262">
        <v>4376</v>
      </c>
      <c r="H55" s="178">
        <f>F55+G55</f>
        <v>106583</v>
      </c>
      <c r="I55" s="70">
        <f>IFERROR((H55/$H$60),0)</f>
        <v>0.94428201856970728</v>
      </c>
      <c r="J55" s="262">
        <v>75.52</v>
      </c>
      <c r="K55" s="262">
        <v>2.7709999999999999</v>
      </c>
      <c r="L55" s="178">
        <f>J55+K55</f>
        <v>78.290999999999997</v>
      </c>
      <c r="M55" s="70">
        <f>IFERROR((L55/$L$60),0)</f>
        <v>0.79248319702000158</v>
      </c>
      <c r="N55" s="335">
        <v>29.896000000000001</v>
      </c>
      <c r="O55" s="262">
        <v>14.715999999999998</v>
      </c>
      <c r="P55" s="262">
        <v>3.8319999999999999</v>
      </c>
      <c r="Q55" s="178">
        <f>O55+P55</f>
        <v>18.547999999999998</v>
      </c>
      <c r="R55" s="70">
        <f>IFERROR((Q55/$Q$60),0)</f>
        <v>0.74230599911954198</v>
      </c>
      <c r="S55" s="336">
        <f>N60-Q60</f>
        <v>4.9089999999999989</v>
      </c>
      <c r="T55" s="323">
        <f>IFERROR((S55/N60),0)</f>
        <v>0.16420256890553916</v>
      </c>
      <c r="U55" s="262">
        <v>8.5792000000000002</v>
      </c>
      <c r="V55" s="262">
        <v>4.8929</v>
      </c>
      <c r="W55" s="163">
        <f t="shared" si="0"/>
        <v>0.57032124207385304</v>
      </c>
      <c r="X55" s="314"/>
    </row>
    <row r="56" spans="1:36" ht="15" customHeight="1" x14ac:dyDescent="0.25">
      <c r="A56" s="337"/>
      <c r="B56" s="321"/>
      <c r="C56" s="321"/>
      <c r="D56" s="321"/>
      <c r="E56" s="35" t="s">
        <v>46</v>
      </c>
      <c r="F56" s="262">
        <v>1175</v>
      </c>
      <c r="G56" s="262">
        <v>57</v>
      </c>
      <c r="H56" s="178">
        <f>F56+G56</f>
        <v>1232</v>
      </c>
      <c r="I56" s="70">
        <f>IFERROR((H56/$H$60),0)</f>
        <v>1.0915018782337515E-2</v>
      </c>
      <c r="J56" s="262">
        <v>4.1420000000000003</v>
      </c>
      <c r="K56" s="262">
        <v>0.33900000000000002</v>
      </c>
      <c r="L56" s="178">
        <f>J56+K56</f>
        <v>4.4810000000000008</v>
      </c>
      <c r="M56" s="70">
        <f>IFERROR((L56/$L$60),0)</f>
        <v>4.5357923718519724E-2</v>
      </c>
      <c r="N56" s="335"/>
      <c r="O56" s="262">
        <v>0.877</v>
      </c>
      <c r="P56" s="262">
        <v>0.17299999999999999</v>
      </c>
      <c r="Q56" s="178">
        <f>O56+P56</f>
        <v>1.05</v>
      </c>
      <c r="R56" s="70">
        <f>IFERROR((Q56/$Q$60),0)</f>
        <v>4.2021851362708605E-2</v>
      </c>
      <c r="S56" s="336"/>
      <c r="T56" s="323"/>
      <c r="U56" s="262">
        <v>0.2135</v>
      </c>
      <c r="V56" s="262">
        <v>2.6499999999999999E-2</v>
      </c>
      <c r="W56" s="163">
        <f t="shared" si="0"/>
        <v>0.12412177985948478</v>
      </c>
      <c r="X56" s="315"/>
    </row>
    <row r="57" spans="1:36" ht="15" customHeight="1" x14ac:dyDescent="0.25">
      <c r="A57" s="337"/>
      <c r="B57" s="321"/>
      <c r="C57" s="321"/>
      <c r="D57" s="321"/>
      <c r="E57" s="35" t="s">
        <v>47</v>
      </c>
      <c r="F57" s="262">
        <v>3744</v>
      </c>
      <c r="G57" s="262">
        <v>0</v>
      </c>
      <c r="H57" s="178">
        <f>F57+G57</f>
        <v>3744</v>
      </c>
      <c r="I57" s="70">
        <f>IFERROR((H57/$H$60),0)</f>
        <v>3.3170316819051672E-2</v>
      </c>
      <c r="J57" s="262">
        <v>12.382</v>
      </c>
      <c r="K57" s="262">
        <v>0</v>
      </c>
      <c r="L57" s="178">
        <f>J57+K57</f>
        <v>12.382</v>
      </c>
      <c r="M57" s="70">
        <f>IFERROR((L57/$L$60),0)</f>
        <v>0.12533403514454611</v>
      </c>
      <c r="N57" s="335"/>
      <c r="O57" s="262">
        <v>3.5840000000000001</v>
      </c>
      <c r="P57" s="262">
        <v>0.161</v>
      </c>
      <c r="Q57" s="178">
        <f>O57+P57</f>
        <v>3.7450000000000001</v>
      </c>
      <c r="R57" s="70">
        <f>IFERROR((Q57/$Q$60),0)</f>
        <v>0.14987793652699402</v>
      </c>
      <c r="S57" s="336"/>
      <c r="T57" s="323"/>
      <c r="U57" s="262">
        <v>2.8138999999999998</v>
      </c>
      <c r="V57" s="262">
        <v>2.3374999999999999</v>
      </c>
      <c r="W57" s="163">
        <f t="shared" si="0"/>
        <v>0.83069760830164541</v>
      </c>
      <c r="X57" s="315"/>
    </row>
    <row r="58" spans="1:36" ht="15" customHeight="1" x14ac:dyDescent="0.25">
      <c r="A58" s="337"/>
      <c r="B58" s="321"/>
      <c r="C58" s="321"/>
      <c r="D58" s="321"/>
      <c r="E58" s="35" t="s">
        <v>48</v>
      </c>
      <c r="F58" s="262">
        <v>3</v>
      </c>
      <c r="G58" s="262">
        <v>0</v>
      </c>
      <c r="H58" s="178">
        <f>F58+G58</f>
        <v>3</v>
      </c>
      <c r="I58" s="70">
        <f>IFERROR((H58/$H$60),0)</f>
        <v>2.6578779502445246E-5</v>
      </c>
      <c r="J58" s="262">
        <v>0.441</v>
      </c>
      <c r="K58" s="262">
        <v>0</v>
      </c>
      <c r="L58" s="178">
        <f>J58+K58</f>
        <v>0.441</v>
      </c>
      <c r="M58" s="70">
        <f>IFERROR((L58/$L$60),0)</f>
        <v>4.4639242043890189E-3</v>
      </c>
      <c r="N58" s="335"/>
      <c r="O58" s="262">
        <v>0.17799999999999999</v>
      </c>
      <c r="P58" s="262">
        <v>0</v>
      </c>
      <c r="Q58" s="178">
        <f>O58+P58</f>
        <v>0.17799999999999999</v>
      </c>
      <c r="R58" s="70">
        <f>IFERROR((Q58/$Q$60),0)</f>
        <v>7.1237043262496486E-3</v>
      </c>
      <c r="S58" s="336"/>
      <c r="T58" s="323"/>
      <c r="U58" s="262">
        <v>0.125</v>
      </c>
      <c r="V58" s="262">
        <v>0.13320000000000001</v>
      </c>
      <c r="W58" s="163">
        <f t="shared" si="0"/>
        <v>1.0656000000000001</v>
      </c>
      <c r="X58" s="315"/>
    </row>
    <row r="59" spans="1:36" ht="15.75" customHeight="1" thickBot="1" x14ac:dyDescent="0.3">
      <c r="A59" s="337"/>
      <c r="B59" s="321"/>
      <c r="C59" s="321"/>
      <c r="D59" s="321"/>
      <c r="E59" s="35" t="s">
        <v>49</v>
      </c>
      <c r="F59" s="262">
        <v>1304</v>
      </c>
      <c r="G59" s="262">
        <v>6</v>
      </c>
      <c r="H59" s="178">
        <f>F59+G59</f>
        <v>1310</v>
      </c>
      <c r="I59" s="70">
        <f>IFERROR((H59/$H$60),0)</f>
        <v>1.1606067049401092E-2</v>
      </c>
      <c r="J59" s="262">
        <v>3.1880000000000002</v>
      </c>
      <c r="K59" s="262">
        <v>8.9999999999999993E-3</v>
      </c>
      <c r="L59" s="178">
        <f>J59+K59</f>
        <v>3.1970000000000001</v>
      </c>
      <c r="M59" s="70">
        <f>IFERROR((L59/$L$60),0)</f>
        <v>3.2360919912543529E-2</v>
      </c>
      <c r="N59" s="335"/>
      <c r="O59" s="262">
        <v>1.3069999999999999</v>
      </c>
      <c r="P59" s="262">
        <v>0.159</v>
      </c>
      <c r="Q59" s="178">
        <f>O59+P59</f>
        <v>1.466</v>
      </c>
      <c r="R59" s="70">
        <f>IFERROR((Q59/$Q$60),0)</f>
        <v>5.8670508664505537E-2</v>
      </c>
      <c r="S59" s="336"/>
      <c r="T59" s="323"/>
      <c r="U59" s="262">
        <v>1.1160000000000001</v>
      </c>
      <c r="V59" s="262">
        <v>0.70920000000000005</v>
      </c>
      <c r="W59" s="163">
        <f t="shared" si="0"/>
        <v>0.63548387096774195</v>
      </c>
      <c r="X59" s="316"/>
    </row>
    <row r="60" spans="1:36" s="23" customFormat="1" ht="15.75" customHeight="1" thickBot="1" x14ac:dyDescent="0.3">
      <c r="A60" s="330" t="s">
        <v>51</v>
      </c>
      <c r="B60" s="331"/>
      <c r="C60" s="332"/>
      <c r="D60" s="177"/>
      <c r="E60" s="24"/>
      <c r="F60" s="19">
        <f>SUM(F55:F59)</f>
        <v>108433</v>
      </c>
      <c r="G60" s="19">
        <f>SUM(G55:G59)</f>
        <v>4439</v>
      </c>
      <c r="H60" s="19">
        <f>SUM(H55:H59)</f>
        <v>112872</v>
      </c>
      <c r="I60" s="20">
        <v>1</v>
      </c>
      <c r="J60" s="19">
        <f>SUM(J55:J59)</f>
        <v>95.673000000000002</v>
      </c>
      <c r="K60" s="19">
        <f>SUM(K55:K59)</f>
        <v>3.1189999999999998</v>
      </c>
      <c r="L60" s="19">
        <f>SUM(L55:L59)</f>
        <v>98.792000000000002</v>
      </c>
      <c r="M60" s="20">
        <v>1</v>
      </c>
      <c r="N60" s="19">
        <f>N55</f>
        <v>29.896000000000001</v>
      </c>
      <c r="O60" s="19">
        <f>SUM(O55:O59)</f>
        <v>20.661999999999999</v>
      </c>
      <c r="P60" s="19">
        <f>SUM(P55:P59)</f>
        <v>4.3249999999999993</v>
      </c>
      <c r="Q60" s="19">
        <f>SUM(Q55:Q59)</f>
        <v>24.987000000000002</v>
      </c>
      <c r="R60" s="20">
        <v>1</v>
      </c>
      <c r="S60" s="19">
        <f>S55</f>
        <v>4.9089999999999989</v>
      </c>
      <c r="T60" s="22">
        <f>T55</f>
        <v>0.16420256890553916</v>
      </c>
      <c r="U60" s="164">
        <f>SUM(U55:U59)</f>
        <v>12.8476</v>
      </c>
      <c r="V60" s="74">
        <f>SUM(V55:V59)</f>
        <v>8.0992999999999995</v>
      </c>
      <c r="W60" s="165">
        <f t="shared" si="0"/>
        <v>0.63041346243656404</v>
      </c>
      <c r="X60" s="187">
        <f>IFERROR(((1-(1-T60)*W60)*1),0)</f>
        <v>0.47310204756815544</v>
      </c>
      <c r="Y60" s="66"/>
      <c r="Z60" s="66"/>
      <c r="AA60" s="66"/>
      <c r="AB60" s="66"/>
      <c r="AC60" s="66"/>
      <c r="AD60" s="66"/>
      <c r="AE60" s="66"/>
      <c r="AF60" s="66"/>
      <c r="AG60" s="66"/>
      <c r="AH60" s="66"/>
      <c r="AI60" s="66"/>
      <c r="AJ60" s="66"/>
    </row>
    <row r="61" spans="1:36" ht="15" customHeight="1" x14ac:dyDescent="0.25">
      <c r="A61" s="337">
        <f>A55+1</f>
        <v>10</v>
      </c>
      <c r="B61" s="321" t="s">
        <v>1586</v>
      </c>
      <c r="C61" s="321">
        <v>3</v>
      </c>
      <c r="D61" s="321" t="s">
        <v>1588</v>
      </c>
      <c r="E61" s="35" t="s">
        <v>45</v>
      </c>
      <c r="F61" s="262">
        <v>197955</v>
      </c>
      <c r="G61" s="262">
        <v>1135</v>
      </c>
      <c r="H61" s="178">
        <f>F61+G61</f>
        <v>199090</v>
      </c>
      <c r="I61" s="70">
        <f>IFERROR((H61/$H$66),0)</f>
        <v>0.9404123662643773</v>
      </c>
      <c r="J61" s="262">
        <v>154.31399999999999</v>
      </c>
      <c r="K61" s="262">
        <v>0.80300000000000005</v>
      </c>
      <c r="L61" s="178">
        <f>J61+K61</f>
        <v>155.11699999999999</v>
      </c>
      <c r="M61" s="70">
        <f>IFERROR((L61/$L$66),0)</f>
        <v>0.74866307579443214</v>
      </c>
      <c r="N61" s="335">
        <v>66.195999999999998</v>
      </c>
      <c r="O61" s="262">
        <v>17.750999999999998</v>
      </c>
      <c r="P61" s="262">
        <v>8.7189999999999994</v>
      </c>
      <c r="Q61" s="178">
        <f>O61+P61</f>
        <v>26.47</v>
      </c>
      <c r="R61" s="70">
        <f>IFERROR((Q61/$Q$66),0)</f>
        <v>0.60500091424392022</v>
      </c>
      <c r="S61" s="336">
        <f>N66-Q66</f>
        <v>22.443999999999996</v>
      </c>
      <c r="T61" s="323">
        <f>IFERROR((S61/N66),0)</f>
        <v>0.33905371925796113</v>
      </c>
      <c r="U61" s="262">
        <v>13.9971</v>
      </c>
      <c r="V61" s="262">
        <v>7.9592000000000001</v>
      </c>
      <c r="W61" s="163">
        <f t="shared" si="0"/>
        <v>0.56863207378671299</v>
      </c>
      <c r="X61" s="314"/>
    </row>
    <row r="62" spans="1:36" ht="15" customHeight="1" x14ac:dyDescent="0.25">
      <c r="A62" s="337"/>
      <c r="B62" s="321"/>
      <c r="C62" s="321"/>
      <c r="D62" s="321"/>
      <c r="E62" s="35" t="s">
        <v>46</v>
      </c>
      <c r="F62" s="262">
        <v>2919</v>
      </c>
      <c r="G62" s="262">
        <v>84</v>
      </c>
      <c r="H62" s="178">
        <f>F62+G62</f>
        <v>3003</v>
      </c>
      <c r="I62" s="70">
        <f>IFERROR((H62/$H$66),0)</f>
        <v>1.4184832668099478E-2</v>
      </c>
      <c r="J62" s="262">
        <v>12.597</v>
      </c>
      <c r="K62" s="262">
        <v>0.61299999999999999</v>
      </c>
      <c r="L62" s="178">
        <f>J62+K62</f>
        <v>13.209999999999999</v>
      </c>
      <c r="M62" s="70">
        <f>IFERROR((L62/$L$66),0)</f>
        <v>6.3757287926174744E-2</v>
      </c>
      <c r="N62" s="335"/>
      <c r="O62" s="262">
        <v>2.516</v>
      </c>
      <c r="P62" s="262">
        <v>0.38500000000000001</v>
      </c>
      <c r="Q62" s="178">
        <f>O62+P62</f>
        <v>2.9009999999999998</v>
      </c>
      <c r="R62" s="70">
        <f>IFERROR((Q62/$Q$66),0)</f>
        <v>6.6305540318156872E-2</v>
      </c>
      <c r="S62" s="336"/>
      <c r="T62" s="323"/>
      <c r="U62" s="262">
        <v>0.50380000000000003</v>
      </c>
      <c r="V62" s="262">
        <v>6.59E-2</v>
      </c>
      <c r="W62" s="163">
        <f t="shared" si="0"/>
        <v>0.13080587534736005</v>
      </c>
      <c r="X62" s="315"/>
    </row>
    <row r="63" spans="1:36" ht="15" customHeight="1" x14ac:dyDescent="0.25">
      <c r="A63" s="337"/>
      <c r="B63" s="321"/>
      <c r="C63" s="321"/>
      <c r="D63" s="321"/>
      <c r="E63" s="35" t="s">
        <v>47</v>
      </c>
      <c r="F63" s="262">
        <v>7053</v>
      </c>
      <c r="G63" s="262">
        <v>6</v>
      </c>
      <c r="H63" s="178">
        <f>F63+G63</f>
        <v>7059</v>
      </c>
      <c r="I63" s="70">
        <f>IFERROR((H63/$H$66),0)</f>
        <v>3.3343567700337737E-2</v>
      </c>
      <c r="J63" s="262">
        <v>24.004000000000001</v>
      </c>
      <c r="K63" s="262">
        <v>7.0000000000000001E-3</v>
      </c>
      <c r="L63" s="178">
        <f>J63+K63</f>
        <v>24.011000000000003</v>
      </c>
      <c r="M63" s="70">
        <f>IFERROR((L63/$L$66),0)</f>
        <v>0.11588767906096761</v>
      </c>
      <c r="N63" s="335"/>
      <c r="O63" s="262">
        <v>6.3890000000000002</v>
      </c>
      <c r="P63" s="262">
        <v>0.41899999999999998</v>
      </c>
      <c r="Q63" s="178">
        <f>O63+P63</f>
        <v>6.8079999999999998</v>
      </c>
      <c r="R63" s="70">
        <f>IFERROR((Q63/$Q$66),0)</f>
        <v>0.15560431523130369</v>
      </c>
      <c r="S63" s="336"/>
      <c r="T63" s="323"/>
      <c r="U63" s="262">
        <v>5.1468999999999996</v>
      </c>
      <c r="V63" s="262">
        <v>4.3117999999999999</v>
      </c>
      <c r="W63" s="163">
        <f t="shared" si="0"/>
        <v>0.83774699333579439</v>
      </c>
      <c r="X63" s="315"/>
    </row>
    <row r="64" spans="1:36" ht="15" customHeight="1" x14ac:dyDescent="0.25">
      <c r="A64" s="337"/>
      <c r="B64" s="321"/>
      <c r="C64" s="321"/>
      <c r="D64" s="321"/>
      <c r="E64" s="35" t="s">
        <v>48</v>
      </c>
      <c r="F64" s="262">
        <v>19</v>
      </c>
      <c r="G64" s="262">
        <v>0</v>
      </c>
      <c r="H64" s="178">
        <f>F64+G64</f>
        <v>19</v>
      </c>
      <c r="I64" s="70">
        <f>IFERROR((H64/$H$66),0)</f>
        <v>8.9747526038591436E-5</v>
      </c>
      <c r="J64" s="262">
        <v>5.5609999999999999</v>
      </c>
      <c r="K64" s="262">
        <v>0</v>
      </c>
      <c r="L64" s="178">
        <f>J64+K64</f>
        <v>5.5609999999999999</v>
      </c>
      <c r="M64" s="70">
        <f>IFERROR((L64/$L$66),0)</f>
        <v>2.6839839376037684E-2</v>
      </c>
      <c r="N64" s="335"/>
      <c r="O64" s="262">
        <v>3.403</v>
      </c>
      <c r="P64" s="262">
        <v>0</v>
      </c>
      <c r="Q64" s="178">
        <f>O64+P64</f>
        <v>3.403</v>
      </c>
      <c r="R64" s="70">
        <f>IFERROR((Q64/$Q$66),0)</f>
        <v>7.7779301517644908E-2</v>
      </c>
      <c r="S64" s="336"/>
      <c r="T64" s="323"/>
      <c r="U64" s="262">
        <v>2.3734000000000002</v>
      </c>
      <c r="V64" s="262">
        <v>2.1863000000000001</v>
      </c>
      <c r="W64" s="163">
        <f t="shared" si="0"/>
        <v>0.92116794472065389</v>
      </c>
      <c r="X64" s="315"/>
    </row>
    <row r="65" spans="1:36" ht="15.75" customHeight="1" thickBot="1" x14ac:dyDescent="0.3">
      <c r="A65" s="337"/>
      <c r="B65" s="321"/>
      <c r="C65" s="321"/>
      <c r="D65" s="321"/>
      <c r="E65" s="35" t="s">
        <v>49</v>
      </c>
      <c r="F65" s="262">
        <v>2516</v>
      </c>
      <c r="G65" s="262">
        <v>18</v>
      </c>
      <c r="H65" s="178">
        <f>F65+G65</f>
        <v>2534</v>
      </c>
      <c r="I65" s="70">
        <f>IFERROR((H65/$H$66),0)</f>
        <v>1.196948584114688E-2</v>
      </c>
      <c r="J65" s="262">
        <v>9.2469999999999999</v>
      </c>
      <c r="K65" s="262">
        <v>4.5999999999999999E-2</v>
      </c>
      <c r="L65" s="178">
        <f>J65+K65</f>
        <v>9.2929999999999993</v>
      </c>
      <c r="M65" s="70">
        <f>IFERROR((L65/$L$66),0)</f>
        <v>4.4852117842387733E-2</v>
      </c>
      <c r="N65" s="335"/>
      <c r="O65" s="262">
        <v>3.6079999999999997</v>
      </c>
      <c r="P65" s="262">
        <v>0.56200000000000006</v>
      </c>
      <c r="Q65" s="178">
        <f>O65+P65</f>
        <v>4.17</v>
      </c>
      <c r="R65" s="70">
        <f>IFERROR((Q65/$Q$66),0)</f>
        <v>9.5309928688974213E-2</v>
      </c>
      <c r="S65" s="336"/>
      <c r="T65" s="323"/>
      <c r="U65" s="262">
        <v>2.9668000000000001</v>
      </c>
      <c r="V65" s="262">
        <v>1.9777</v>
      </c>
      <c r="W65" s="163">
        <f t="shared" si="0"/>
        <v>0.66661048941620604</v>
      </c>
      <c r="X65" s="316"/>
    </row>
    <row r="66" spans="1:36" s="23" customFormat="1" ht="15.75" customHeight="1" thickBot="1" x14ac:dyDescent="0.3">
      <c r="A66" s="330" t="s">
        <v>51</v>
      </c>
      <c r="B66" s="331"/>
      <c r="C66" s="332"/>
      <c r="D66" s="177"/>
      <c r="E66" s="24"/>
      <c r="F66" s="19">
        <f>SUM(F61:F65)</f>
        <v>210462</v>
      </c>
      <c r="G66" s="19">
        <f>SUM(G61:G65)</f>
        <v>1243</v>
      </c>
      <c r="H66" s="19">
        <f>SUM(H61:H65)</f>
        <v>211705</v>
      </c>
      <c r="I66" s="20">
        <v>1</v>
      </c>
      <c r="J66" s="19">
        <f>SUM(J61:J65)</f>
        <v>205.72300000000001</v>
      </c>
      <c r="K66" s="19">
        <f>SUM(K61:K65)</f>
        <v>1.4689999999999999</v>
      </c>
      <c r="L66" s="19">
        <f>SUM(L61:L65)</f>
        <v>207.19200000000001</v>
      </c>
      <c r="M66" s="20">
        <v>1</v>
      </c>
      <c r="N66" s="19">
        <f>N61</f>
        <v>66.195999999999998</v>
      </c>
      <c r="O66" s="19">
        <f>SUM(O61:O65)</f>
        <v>33.666999999999994</v>
      </c>
      <c r="P66" s="19">
        <f>SUM(P61:P65)</f>
        <v>10.084999999999999</v>
      </c>
      <c r="Q66" s="19">
        <f>SUM(Q61:Q65)</f>
        <v>43.752000000000002</v>
      </c>
      <c r="R66" s="20">
        <v>1</v>
      </c>
      <c r="S66" s="19">
        <f>S61</f>
        <v>22.443999999999996</v>
      </c>
      <c r="T66" s="22">
        <f>T61</f>
        <v>0.33905371925796113</v>
      </c>
      <c r="U66" s="164">
        <f>SUM(U61:U65)</f>
        <v>24.988</v>
      </c>
      <c r="V66" s="74">
        <f>SUM(V61:V65)</f>
        <v>16.500899999999998</v>
      </c>
      <c r="W66" s="165">
        <f t="shared" si="0"/>
        <v>0.66035296942532407</v>
      </c>
      <c r="X66" s="187">
        <f>IFERROR(((1-(1-T66)*W66)*1),0)</f>
        <v>0.56354216088137077</v>
      </c>
      <c r="Y66" s="66"/>
      <c r="Z66" s="66"/>
      <c r="AA66" s="66"/>
      <c r="AB66" s="66"/>
      <c r="AC66" s="66"/>
      <c r="AD66" s="66"/>
      <c r="AE66" s="66"/>
      <c r="AF66" s="66"/>
      <c r="AG66" s="66"/>
      <c r="AH66" s="66"/>
      <c r="AI66" s="66"/>
      <c r="AJ66" s="66"/>
    </row>
    <row r="67" spans="1:36" ht="15" customHeight="1" x14ac:dyDescent="0.25">
      <c r="A67" s="337">
        <f>A61+1</f>
        <v>11</v>
      </c>
      <c r="B67" s="321" t="s">
        <v>1590</v>
      </c>
      <c r="C67" s="321">
        <v>4</v>
      </c>
      <c r="D67" s="321" t="s">
        <v>1589</v>
      </c>
      <c r="E67" s="35" t="s">
        <v>45</v>
      </c>
      <c r="F67" s="262">
        <v>92809</v>
      </c>
      <c r="G67" s="262">
        <v>3056</v>
      </c>
      <c r="H67" s="178">
        <f>F67+G67</f>
        <v>95865</v>
      </c>
      <c r="I67" s="70">
        <f>IFERROR((H67/$H$72),0)</f>
        <v>0.91889845292640382</v>
      </c>
      <c r="J67" s="262">
        <v>111.77</v>
      </c>
      <c r="K67" s="262">
        <v>1.8979999999999999</v>
      </c>
      <c r="L67" s="178">
        <f>J67+K67</f>
        <v>113.66799999999999</v>
      </c>
      <c r="M67" s="70">
        <f>IFERROR((L67/$L$72),0)</f>
        <v>0.23741423424364264</v>
      </c>
      <c r="N67" s="335">
        <v>364.18200000000002</v>
      </c>
      <c r="O67" s="262">
        <v>33.643000000000001</v>
      </c>
      <c r="P67" s="262">
        <v>4.4790000000000001</v>
      </c>
      <c r="Q67" s="178">
        <f>O67+P67</f>
        <v>38.122</v>
      </c>
      <c r="R67" s="70">
        <f>IFERROR((Q67/$Q$72),0)</f>
        <v>0.11243935170847529</v>
      </c>
      <c r="S67" s="336">
        <f>N72-Q72</f>
        <v>25.137000000000057</v>
      </c>
      <c r="T67" s="323">
        <f>IFERROR((S67/N72),0)</f>
        <v>6.9023180717333793E-2</v>
      </c>
      <c r="U67" s="262">
        <v>17.613399999999999</v>
      </c>
      <c r="V67" s="262">
        <v>11.2888</v>
      </c>
      <c r="W67" s="163">
        <f t="shared" si="0"/>
        <v>0.64092111687692332</v>
      </c>
      <c r="X67" s="314"/>
    </row>
    <row r="68" spans="1:36" ht="15" customHeight="1" x14ac:dyDescent="0.25">
      <c r="A68" s="337"/>
      <c r="B68" s="321"/>
      <c r="C68" s="321"/>
      <c r="D68" s="321"/>
      <c r="E68" s="35" t="s">
        <v>46</v>
      </c>
      <c r="F68" s="262">
        <v>1579</v>
      </c>
      <c r="G68" s="262">
        <v>115</v>
      </c>
      <c r="H68" s="178">
        <f>F68+G68</f>
        <v>1694</v>
      </c>
      <c r="I68" s="70">
        <f>IFERROR((H68/$H$72),0)</f>
        <v>1.6237563023599102E-2</v>
      </c>
      <c r="J68" s="262">
        <v>6.6440000000000001</v>
      </c>
      <c r="K68" s="262">
        <v>0.46100000000000002</v>
      </c>
      <c r="L68" s="178">
        <f>J68+K68</f>
        <v>7.1050000000000004</v>
      </c>
      <c r="M68" s="70">
        <f>IFERROR((L68/$L$72),0)</f>
        <v>1.4839956138060677E-2</v>
      </c>
      <c r="N68" s="335"/>
      <c r="O68" s="262">
        <v>2.093</v>
      </c>
      <c r="P68" s="262">
        <v>0.16700000000000001</v>
      </c>
      <c r="Q68" s="178">
        <f>O68+P68</f>
        <v>2.2599999999999998</v>
      </c>
      <c r="R68" s="70">
        <f>IFERROR((Q68/$Q$72),0)</f>
        <v>6.6657818283708658E-3</v>
      </c>
      <c r="S68" s="336"/>
      <c r="T68" s="323"/>
      <c r="U68" s="262">
        <v>0.34210000000000002</v>
      </c>
      <c r="V68" s="262">
        <v>3.3300000000000003E-2</v>
      </c>
      <c r="W68" s="163">
        <f t="shared" si="0"/>
        <v>9.7339959076293489E-2</v>
      </c>
      <c r="X68" s="315"/>
    </row>
    <row r="69" spans="1:36" ht="15" customHeight="1" x14ac:dyDescent="0.25">
      <c r="A69" s="337"/>
      <c r="B69" s="321"/>
      <c r="C69" s="321"/>
      <c r="D69" s="321"/>
      <c r="E69" s="35" t="s">
        <v>47</v>
      </c>
      <c r="F69" s="262">
        <v>5934</v>
      </c>
      <c r="G69" s="262">
        <v>16</v>
      </c>
      <c r="H69" s="178">
        <f>F69+G69</f>
        <v>5950</v>
      </c>
      <c r="I69" s="70">
        <f>IFERROR((H69/$H$72),0)</f>
        <v>5.7032762686195199E-2</v>
      </c>
      <c r="J69" s="262">
        <v>29.754999999999999</v>
      </c>
      <c r="K69" s="262">
        <v>1.6E-2</v>
      </c>
      <c r="L69" s="178">
        <f>J69+K69</f>
        <v>29.770999999999997</v>
      </c>
      <c r="M69" s="70">
        <f>IFERROR((L69/$L$72),0)</f>
        <v>6.2181609315440443E-2</v>
      </c>
      <c r="N69" s="335"/>
      <c r="O69" s="262">
        <v>10.748999999999999</v>
      </c>
      <c r="P69" s="262">
        <v>0.502</v>
      </c>
      <c r="Q69" s="178">
        <f>O69+P69</f>
        <v>11.250999999999999</v>
      </c>
      <c r="R69" s="70">
        <f>IFERROR((Q69/$Q$72),0)</f>
        <v>3.3184385553540093E-2</v>
      </c>
      <c r="S69" s="336"/>
      <c r="T69" s="323"/>
      <c r="U69" s="262">
        <v>7.9691999999999998</v>
      </c>
      <c r="V69" s="262">
        <v>6.7626999999999997</v>
      </c>
      <c r="W69" s="163">
        <f t="shared" si="0"/>
        <v>0.84860462781709578</v>
      </c>
      <c r="X69" s="315"/>
    </row>
    <row r="70" spans="1:36" ht="15" customHeight="1" x14ac:dyDescent="0.25">
      <c r="A70" s="337"/>
      <c r="B70" s="321"/>
      <c r="C70" s="321"/>
      <c r="D70" s="321"/>
      <c r="E70" s="35" t="s">
        <v>48</v>
      </c>
      <c r="F70" s="262">
        <v>60</v>
      </c>
      <c r="G70" s="262">
        <v>0</v>
      </c>
      <c r="H70" s="178">
        <f>F70+G70</f>
        <v>60</v>
      </c>
      <c r="I70" s="70">
        <f>IFERROR((H70/$H$72),0)</f>
        <v>5.7512029599524571E-4</v>
      </c>
      <c r="J70" s="262">
        <v>291.786</v>
      </c>
      <c r="K70" s="262">
        <v>0</v>
      </c>
      <c r="L70" s="178">
        <f>J70+K70</f>
        <v>291.786</v>
      </c>
      <c r="M70" s="70">
        <f>IFERROR((L70/$L$72),0)</f>
        <v>0.60944284893739231</v>
      </c>
      <c r="N70" s="335"/>
      <c r="O70" s="262">
        <v>265.30399999999997</v>
      </c>
      <c r="P70" s="262">
        <v>0</v>
      </c>
      <c r="Q70" s="178">
        <f>O70+P70</f>
        <v>265.30399999999997</v>
      </c>
      <c r="R70" s="70">
        <f>IFERROR((Q70/$Q$72),0)</f>
        <v>0.7825037974310195</v>
      </c>
      <c r="S70" s="336"/>
      <c r="T70" s="323"/>
      <c r="U70" s="262">
        <v>165.7919</v>
      </c>
      <c r="V70" s="262">
        <v>187.33600000000001</v>
      </c>
      <c r="W70" s="163">
        <f t="shared" si="0"/>
        <v>1.129946637923807</v>
      </c>
      <c r="X70" s="315"/>
    </row>
    <row r="71" spans="1:36" ht="15.75" customHeight="1" thickBot="1" x14ac:dyDescent="0.3">
      <c r="A71" s="337"/>
      <c r="B71" s="321"/>
      <c r="C71" s="321"/>
      <c r="D71" s="321"/>
      <c r="E71" s="35" t="s">
        <v>49</v>
      </c>
      <c r="F71" s="262">
        <v>751</v>
      </c>
      <c r="G71" s="262">
        <v>6</v>
      </c>
      <c r="H71" s="178">
        <f>F71+G71</f>
        <v>757</v>
      </c>
      <c r="I71" s="70">
        <f>IFERROR((H71/$H$72),0)</f>
        <v>7.2561010678066831E-3</v>
      </c>
      <c r="J71" s="262">
        <v>36.432000000000002</v>
      </c>
      <c r="K71" s="262">
        <v>1.2999999999999999E-2</v>
      </c>
      <c r="L71" s="178">
        <f>J71+K71</f>
        <v>36.445</v>
      </c>
      <c r="M71" s="70">
        <f>IFERROR((L71/$L$72),0)</f>
        <v>7.6121351365463955E-2</v>
      </c>
      <c r="N71" s="335"/>
      <c r="O71" s="262">
        <v>21.67</v>
      </c>
      <c r="P71" s="262">
        <v>0.438</v>
      </c>
      <c r="Q71" s="178">
        <f>O71+P71</f>
        <v>22.108000000000001</v>
      </c>
      <c r="R71" s="70">
        <f>IFERROR((Q71/$Q$72),0)</f>
        <v>6.5206683478594291E-2</v>
      </c>
      <c r="S71" s="336"/>
      <c r="T71" s="323"/>
      <c r="U71" s="262">
        <v>22.2592</v>
      </c>
      <c r="V71" s="262">
        <v>22.670300000000001</v>
      </c>
      <c r="W71" s="163">
        <f t="shared" ref="W71:W134" si="1">IFERROR(((V71/U71)*1),0)</f>
        <v>1.0184687679700979</v>
      </c>
      <c r="X71" s="316"/>
    </row>
    <row r="72" spans="1:36" s="23" customFormat="1" ht="15.75" customHeight="1" thickBot="1" x14ac:dyDescent="0.3">
      <c r="A72" s="330" t="s">
        <v>51</v>
      </c>
      <c r="B72" s="331"/>
      <c r="C72" s="332"/>
      <c r="D72" s="177"/>
      <c r="E72" s="24"/>
      <c r="F72" s="19">
        <f>SUM(F67:F71)</f>
        <v>101133</v>
      </c>
      <c r="G72" s="19">
        <f>SUM(G67:G71)</f>
        <v>3193</v>
      </c>
      <c r="H72" s="19">
        <f>SUM(H67:H71)</f>
        <v>104326</v>
      </c>
      <c r="I72" s="20">
        <v>1</v>
      </c>
      <c r="J72" s="19">
        <f>SUM(J67:J71)</f>
        <v>476.38700000000006</v>
      </c>
      <c r="K72" s="19">
        <f>SUM(K67:K71)</f>
        <v>2.3879999999999999</v>
      </c>
      <c r="L72" s="19">
        <f>SUM(L67:L71)</f>
        <v>478.77499999999998</v>
      </c>
      <c r="M72" s="20">
        <v>1</v>
      </c>
      <c r="N72" s="19">
        <f>N67</f>
        <v>364.18200000000002</v>
      </c>
      <c r="O72" s="19">
        <f>SUM(O67:O71)</f>
        <v>333.459</v>
      </c>
      <c r="P72" s="19">
        <f>SUM(P67:P71)</f>
        <v>5.5859999999999994</v>
      </c>
      <c r="Q72" s="19">
        <f>SUM(Q67:Q71)</f>
        <v>339.04499999999996</v>
      </c>
      <c r="R72" s="20">
        <v>1</v>
      </c>
      <c r="S72" s="19">
        <f>S67</f>
        <v>25.137000000000057</v>
      </c>
      <c r="T72" s="22">
        <f>T67</f>
        <v>6.9023180717333793E-2</v>
      </c>
      <c r="U72" s="164">
        <f>SUM(U67:U71)</f>
        <v>213.97579999999999</v>
      </c>
      <c r="V72" s="74">
        <f>SUM(V67:V71)</f>
        <v>228.09110000000001</v>
      </c>
      <c r="W72" s="165">
        <f t="shared" si="1"/>
        <v>1.0659668055920344</v>
      </c>
      <c r="X72" s="187">
        <f>IFERROR(((1-(1-T72)*W72)*1),0)</f>
        <v>7.6096138690237014E-3</v>
      </c>
      <c r="Y72" s="66"/>
      <c r="Z72" s="66"/>
      <c r="AA72" s="66"/>
      <c r="AB72" s="66"/>
      <c r="AC72" s="66"/>
      <c r="AD72" s="66"/>
      <c r="AE72" s="66"/>
      <c r="AF72" s="66"/>
      <c r="AG72" s="66"/>
      <c r="AH72" s="66"/>
      <c r="AI72" s="66"/>
      <c r="AJ72" s="66"/>
    </row>
    <row r="73" spans="1:36" ht="15" customHeight="1" x14ac:dyDescent="0.25">
      <c r="A73" s="337">
        <f>A67+1</f>
        <v>12</v>
      </c>
      <c r="B73" s="321" t="s">
        <v>1590</v>
      </c>
      <c r="C73" s="321">
        <v>4</v>
      </c>
      <c r="D73" s="321" t="s">
        <v>1591</v>
      </c>
      <c r="E73" s="35" t="s">
        <v>45</v>
      </c>
      <c r="F73" s="262">
        <v>96617</v>
      </c>
      <c r="G73" s="262">
        <v>1929</v>
      </c>
      <c r="H73" s="178">
        <f>F73+G73</f>
        <v>98546</v>
      </c>
      <c r="I73" s="70">
        <f>IFERROR((H73/$H$78),0)</f>
        <v>0.94091698970725834</v>
      </c>
      <c r="J73" s="262">
        <v>89.248000000000005</v>
      </c>
      <c r="K73" s="262">
        <v>1.4770000000000001</v>
      </c>
      <c r="L73" s="178">
        <f>J73+K73</f>
        <v>90.725000000000009</v>
      </c>
      <c r="M73" s="70">
        <f>IFERROR((L73/$L$78),0)</f>
        <v>0.80804617152221747</v>
      </c>
      <c r="N73" s="335">
        <v>56.973999999999997</v>
      </c>
      <c r="O73" s="262">
        <v>26.731000000000002</v>
      </c>
      <c r="P73" s="262">
        <v>2.6739999999999999</v>
      </c>
      <c r="Q73" s="178">
        <f>O73+P73</f>
        <v>29.405000000000001</v>
      </c>
      <c r="R73" s="70">
        <f>IFERROR((Q73/$Q$78),0)</f>
        <v>0.7896079484425349</v>
      </c>
      <c r="S73" s="336">
        <f>N78-Q78</f>
        <v>19.733999999999995</v>
      </c>
      <c r="T73" s="323">
        <f>IFERROR((S73/N78),0)</f>
        <v>0.3463685189735668</v>
      </c>
      <c r="U73" s="262">
        <v>14.574400000000001</v>
      </c>
      <c r="V73" s="262">
        <v>10.1266</v>
      </c>
      <c r="W73" s="163">
        <f t="shared" si="1"/>
        <v>0.6948210560983642</v>
      </c>
      <c r="X73" s="314"/>
    </row>
    <row r="74" spans="1:36" ht="15" customHeight="1" x14ac:dyDescent="0.25">
      <c r="A74" s="337"/>
      <c r="B74" s="321"/>
      <c r="C74" s="321"/>
      <c r="D74" s="321"/>
      <c r="E74" s="35" t="s">
        <v>46</v>
      </c>
      <c r="F74" s="262">
        <v>961</v>
      </c>
      <c r="G74" s="262">
        <v>185</v>
      </c>
      <c r="H74" s="178">
        <f>F74+G74</f>
        <v>1146</v>
      </c>
      <c r="I74" s="70">
        <f>IFERROR((H74/$H$78),0)</f>
        <v>1.0942005461454733E-2</v>
      </c>
      <c r="J74" s="262">
        <v>4.9139999999999997</v>
      </c>
      <c r="K74" s="262">
        <v>0.66600000000000004</v>
      </c>
      <c r="L74" s="178">
        <f>J74+K74</f>
        <v>5.58</v>
      </c>
      <c r="M74" s="70">
        <f>IFERROR((L74/$L$78),0)</f>
        <v>4.9698513497866886E-2</v>
      </c>
      <c r="N74" s="335"/>
      <c r="O74" s="262">
        <v>0.73399999999999999</v>
      </c>
      <c r="P74" s="262">
        <v>0.73799999999999999</v>
      </c>
      <c r="Q74" s="178">
        <f>O74+P74</f>
        <v>1.472</v>
      </c>
      <c r="R74" s="70">
        <f>IFERROR((Q74/$Q$78),0)</f>
        <v>3.9527389903329747E-2</v>
      </c>
      <c r="S74" s="336"/>
      <c r="T74" s="323"/>
      <c r="U74" s="262">
        <v>0.30599999999999999</v>
      </c>
      <c r="V74" s="262">
        <v>2.07E-2</v>
      </c>
      <c r="W74" s="163">
        <f t="shared" si="1"/>
        <v>6.7647058823529407E-2</v>
      </c>
      <c r="X74" s="315"/>
    </row>
    <row r="75" spans="1:36" ht="15" customHeight="1" x14ac:dyDescent="0.25">
      <c r="A75" s="337"/>
      <c r="B75" s="321"/>
      <c r="C75" s="321"/>
      <c r="D75" s="321"/>
      <c r="E75" s="35" t="s">
        <v>47</v>
      </c>
      <c r="F75" s="262">
        <v>4273</v>
      </c>
      <c r="G75" s="262">
        <v>26</v>
      </c>
      <c r="H75" s="178">
        <f>F75+G75</f>
        <v>4299</v>
      </c>
      <c r="I75" s="70">
        <f>IFERROR((H75/$H$78),0)</f>
        <v>4.1046842477132542E-2</v>
      </c>
      <c r="J75" s="262">
        <v>13.241</v>
      </c>
      <c r="K75" s="262">
        <v>2.9000000000000001E-2</v>
      </c>
      <c r="L75" s="178">
        <f>J75+K75</f>
        <v>13.27</v>
      </c>
      <c r="M75" s="70">
        <f>IFERROR((L75/$L$78),0)</f>
        <v>0.11818983407109203</v>
      </c>
      <c r="N75" s="335"/>
      <c r="O75" s="262">
        <v>4.9859999999999998</v>
      </c>
      <c r="P75" s="262">
        <v>0.23899999999999999</v>
      </c>
      <c r="Q75" s="178">
        <f>O75+P75</f>
        <v>5.2249999999999996</v>
      </c>
      <c r="R75" s="70">
        <f>IFERROR((Q75/$Q$78),0)</f>
        <v>0.14030612244897958</v>
      </c>
      <c r="S75" s="336"/>
      <c r="T75" s="323"/>
      <c r="U75" s="262">
        <v>3.9666000000000001</v>
      </c>
      <c r="V75" s="262">
        <v>3.0792999999999999</v>
      </c>
      <c r="W75" s="163">
        <f t="shared" si="1"/>
        <v>0.77630716482629958</v>
      </c>
      <c r="X75" s="315"/>
    </row>
    <row r="76" spans="1:36" ht="15" customHeight="1" x14ac:dyDescent="0.25">
      <c r="A76" s="337"/>
      <c r="B76" s="321"/>
      <c r="C76" s="321"/>
      <c r="D76" s="321"/>
      <c r="E76" s="35" t="s">
        <v>48</v>
      </c>
      <c r="F76" s="262">
        <v>2</v>
      </c>
      <c r="G76" s="262">
        <v>0</v>
      </c>
      <c r="H76" s="178">
        <f>F76+G76</f>
        <v>2</v>
      </c>
      <c r="I76" s="70">
        <f>IFERROR((H76/$H$78),0)</f>
        <v>1.9095995569729029E-5</v>
      </c>
      <c r="J76" s="262">
        <v>0.32500000000000001</v>
      </c>
      <c r="K76" s="262">
        <v>0</v>
      </c>
      <c r="L76" s="178">
        <f>J76+K76</f>
        <v>0.32500000000000001</v>
      </c>
      <c r="M76" s="70">
        <f>IFERROR((L76/$L$78),0)</f>
        <v>2.8946266822234296E-3</v>
      </c>
      <c r="N76" s="335"/>
      <c r="O76" s="262">
        <v>0.13100000000000001</v>
      </c>
      <c r="P76" s="262">
        <v>0</v>
      </c>
      <c r="Q76" s="178">
        <f>O76+P76</f>
        <v>0.13100000000000001</v>
      </c>
      <c r="R76" s="70">
        <f>IFERROR((Q76/$Q$78),0)</f>
        <v>3.5177228786251341E-3</v>
      </c>
      <c r="S76" s="336"/>
      <c r="T76" s="323"/>
      <c r="U76" s="262">
        <v>0.10050000000000001</v>
      </c>
      <c r="V76" s="262">
        <v>1.6000000000000001E-3</v>
      </c>
      <c r="W76" s="163">
        <f t="shared" si="1"/>
        <v>1.5920398009950248E-2</v>
      </c>
      <c r="X76" s="315"/>
    </row>
    <row r="77" spans="1:36" ht="15.75" customHeight="1" thickBot="1" x14ac:dyDescent="0.3">
      <c r="A77" s="337"/>
      <c r="B77" s="321"/>
      <c r="C77" s="321"/>
      <c r="D77" s="321"/>
      <c r="E77" s="35" t="s">
        <v>49</v>
      </c>
      <c r="F77" s="262">
        <v>649</v>
      </c>
      <c r="G77" s="262">
        <v>92</v>
      </c>
      <c r="H77" s="178">
        <f>F77+G77</f>
        <v>741</v>
      </c>
      <c r="I77" s="70">
        <f>IFERROR((H77/$H$78),0)</f>
        <v>7.0750663585846052E-3</v>
      </c>
      <c r="J77" s="262">
        <v>2.085</v>
      </c>
      <c r="K77" s="262">
        <v>0.29199999999999998</v>
      </c>
      <c r="L77" s="178">
        <f>J77+K77</f>
        <v>2.3769999999999998</v>
      </c>
      <c r="M77" s="70">
        <f>IFERROR((L77/$L$78),0)</f>
        <v>2.117085422660028E-2</v>
      </c>
      <c r="N77" s="335"/>
      <c r="O77" s="262">
        <v>0.93499999999999994</v>
      </c>
      <c r="P77" s="262">
        <v>7.1999999999999995E-2</v>
      </c>
      <c r="Q77" s="178">
        <f>O77+P77</f>
        <v>1.0069999999999999</v>
      </c>
      <c r="R77" s="70">
        <f>IFERROR((Q77/$Q$78),0)</f>
        <v>2.7040816326530607E-2</v>
      </c>
      <c r="S77" s="336"/>
      <c r="T77" s="323"/>
      <c r="U77" s="262">
        <v>1.1798</v>
      </c>
      <c r="V77" s="262">
        <v>1.3252999999999999</v>
      </c>
      <c r="W77" s="163">
        <f t="shared" si="1"/>
        <v>1.1233259874555008</v>
      </c>
      <c r="X77" s="316"/>
    </row>
    <row r="78" spans="1:36" s="23" customFormat="1" ht="15.75" customHeight="1" thickBot="1" x14ac:dyDescent="0.3">
      <c r="A78" s="330" t="s">
        <v>51</v>
      </c>
      <c r="B78" s="331"/>
      <c r="C78" s="332"/>
      <c r="D78" s="177"/>
      <c r="E78" s="24"/>
      <c r="F78" s="19">
        <f>SUM(F73:F77)</f>
        <v>102502</v>
      </c>
      <c r="G78" s="19">
        <f>SUM(G73:G77)</f>
        <v>2232</v>
      </c>
      <c r="H78" s="19">
        <f>SUM(H73:H77)</f>
        <v>104734</v>
      </c>
      <c r="I78" s="20">
        <v>1</v>
      </c>
      <c r="J78" s="19">
        <f>SUM(J73:J77)</f>
        <v>109.813</v>
      </c>
      <c r="K78" s="19">
        <f>SUM(K73:K77)</f>
        <v>2.464</v>
      </c>
      <c r="L78" s="19">
        <f>SUM(L73:L77)</f>
        <v>112.277</v>
      </c>
      <c r="M78" s="20">
        <v>1</v>
      </c>
      <c r="N78" s="19">
        <f>N73</f>
        <v>56.973999999999997</v>
      </c>
      <c r="O78" s="19">
        <f>SUM(O73:O77)</f>
        <v>33.517000000000003</v>
      </c>
      <c r="P78" s="19">
        <f>SUM(P73:P77)</f>
        <v>3.7229999999999999</v>
      </c>
      <c r="Q78" s="19">
        <f>SUM(Q73:Q77)</f>
        <v>37.24</v>
      </c>
      <c r="R78" s="20">
        <v>1</v>
      </c>
      <c r="S78" s="19">
        <f>S73</f>
        <v>19.733999999999995</v>
      </c>
      <c r="T78" s="22">
        <f>T73</f>
        <v>0.3463685189735668</v>
      </c>
      <c r="U78" s="164">
        <f>SUM(U73:U77)</f>
        <v>20.127300000000002</v>
      </c>
      <c r="V78" s="74">
        <f>SUM(V73:V77)</f>
        <v>14.5535</v>
      </c>
      <c r="W78" s="165">
        <f t="shared" si="1"/>
        <v>0.72307264262966209</v>
      </c>
      <c r="X78" s="187">
        <f>IFERROR(((1-(1-T78)*W78)*1),0)</f>
        <v>0.52737695770827708</v>
      </c>
      <c r="Y78" s="66"/>
      <c r="Z78" s="66"/>
      <c r="AA78" s="66"/>
      <c r="AB78" s="66"/>
      <c r="AC78" s="66"/>
      <c r="AD78" s="66"/>
      <c r="AE78" s="66"/>
      <c r="AF78" s="66"/>
      <c r="AG78" s="66"/>
      <c r="AH78" s="66"/>
      <c r="AI78" s="66"/>
      <c r="AJ78" s="66"/>
    </row>
    <row r="79" spans="1:36" ht="15" customHeight="1" x14ac:dyDescent="0.25">
      <c r="A79" s="337">
        <f>A73+1</f>
        <v>13</v>
      </c>
      <c r="B79" s="321" t="s">
        <v>1590</v>
      </c>
      <c r="C79" s="321">
        <v>4</v>
      </c>
      <c r="D79" s="321" t="s">
        <v>1592</v>
      </c>
      <c r="E79" s="35" t="s">
        <v>45</v>
      </c>
      <c r="F79" s="262">
        <v>111768</v>
      </c>
      <c r="G79" s="262">
        <v>2274</v>
      </c>
      <c r="H79" s="178">
        <f>F79+G79</f>
        <v>114042</v>
      </c>
      <c r="I79" s="70">
        <f>IFERROR((H79/$H$84),0)</f>
        <v>0.9372904201459662</v>
      </c>
      <c r="J79" s="262">
        <v>95.652000000000001</v>
      </c>
      <c r="K79" s="262">
        <v>1.421</v>
      </c>
      <c r="L79" s="178">
        <f>J79+K79</f>
        <v>97.073000000000008</v>
      </c>
      <c r="M79" s="70">
        <f>IFERROR((L79/$L$84),0)</f>
        <v>0.64046685932201164</v>
      </c>
      <c r="N79" s="335">
        <v>91.763000000000005</v>
      </c>
      <c r="O79" s="262">
        <v>25.372999999999998</v>
      </c>
      <c r="P79" s="262">
        <v>4.0209999999999999</v>
      </c>
      <c r="Q79" s="178">
        <f>O79+P79</f>
        <v>29.393999999999998</v>
      </c>
      <c r="R79" s="70">
        <f>IFERROR((Q79/$Q$84),0)</f>
        <v>0.49382591603245801</v>
      </c>
      <c r="S79" s="336">
        <f>N84-Q84</f>
        <v>32.24</v>
      </c>
      <c r="T79" s="323">
        <f>IFERROR((S79/N84),0)</f>
        <v>0.35133986465133005</v>
      </c>
      <c r="U79" s="262">
        <v>13.9315</v>
      </c>
      <c r="V79" s="262">
        <v>8.7698999999999998</v>
      </c>
      <c r="W79" s="163">
        <f t="shared" si="1"/>
        <v>0.6295014894304275</v>
      </c>
      <c r="X79" s="314"/>
    </row>
    <row r="80" spans="1:36" ht="15" customHeight="1" x14ac:dyDescent="0.25">
      <c r="A80" s="337"/>
      <c r="B80" s="321"/>
      <c r="C80" s="321"/>
      <c r="D80" s="321"/>
      <c r="E80" s="35" t="s">
        <v>46</v>
      </c>
      <c r="F80" s="262">
        <v>1389</v>
      </c>
      <c r="G80" s="262">
        <v>166</v>
      </c>
      <c r="H80" s="178">
        <f>F80+G80</f>
        <v>1555</v>
      </c>
      <c r="I80" s="70">
        <f>IFERROR((H80/$H$84),0)</f>
        <v>1.2780261687158919E-2</v>
      </c>
      <c r="J80" s="262">
        <v>12.64</v>
      </c>
      <c r="K80" s="262">
        <v>0.69799999999999995</v>
      </c>
      <c r="L80" s="178">
        <f>J80+K80</f>
        <v>13.338000000000001</v>
      </c>
      <c r="M80" s="70">
        <f>IFERROR((L80/$L$84),0)</f>
        <v>8.8001266774870371E-2</v>
      </c>
      <c r="N80" s="335"/>
      <c r="O80" s="262">
        <v>1.3439999999999999</v>
      </c>
      <c r="P80" s="262">
        <v>0.78700000000000003</v>
      </c>
      <c r="Q80" s="178">
        <f>O80+P80</f>
        <v>2.1309999999999998</v>
      </c>
      <c r="R80" s="70">
        <f>IFERROR((Q80/$Q$84),0)</f>
        <v>3.5801286897501804E-2</v>
      </c>
      <c r="S80" s="336"/>
      <c r="T80" s="323"/>
      <c r="U80" s="262">
        <v>0.40129999999999999</v>
      </c>
      <c r="V80" s="262">
        <v>6.6900000000000001E-2</v>
      </c>
      <c r="W80" s="163">
        <f t="shared" si="1"/>
        <v>0.16670819835534514</v>
      </c>
      <c r="X80" s="315"/>
    </row>
    <row r="81" spans="1:36" ht="15" customHeight="1" x14ac:dyDescent="0.25">
      <c r="A81" s="337"/>
      <c r="B81" s="321"/>
      <c r="C81" s="321"/>
      <c r="D81" s="321"/>
      <c r="E81" s="35" t="s">
        <v>47</v>
      </c>
      <c r="F81" s="262">
        <v>5264</v>
      </c>
      <c r="G81" s="262">
        <v>41</v>
      </c>
      <c r="H81" s="178">
        <f>F81+G81</f>
        <v>5305</v>
      </c>
      <c r="I81" s="70">
        <f>IFERROR((H81/$H$84),0)</f>
        <v>4.3600828456834766E-2</v>
      </c>
      <c r="J81" s="262">
        <v>20.193000000000001</v>
      </c>
      <c r="K81" s="262">
        <v>3.1E-2</v>
      </c>
      <c r="L81" s="178">
        <f>J81+K81</f>
        <v>20.224</v>
      </c>
      <c r="M81" s="70">
        <f>IFERROR((L81/$L$84),0)</f>
        <v>0.13343361967723635</v>
      </c>
      <c r="N81" s="335"/>
      <c r="O81" s="262">
        <v>6.7720000000000002</v>
      </c>
      <c r="P81" s="262">
        <v>0.47499999999999998</v>
      </c>
      <c r="Q81" s="178">
        <f>O81+P81</f>
        <v>7.2469999999999999</v>
      </c>
      <c r="R81" s="70">
        <f>IFERROR((Q81/$Q$84),0)</f>
        <v>0.1217512558170791</v>
      </c>
      <c r="S81" s="336"/>
      <c r="T81" s="323"/>
      <c r="U81" s="262">
        <v>5.6067</v>
      </c>
      <c r="V81" s="262">
        <v>4.4229000000000003</v>
      </c>
      <c r="W81" s="163">
        <f t="shared" si="1"/>
        <v>0.78885975707635514</v>
      </c>
      <c r="X81" s="315"/>
    </row>
    <row r="82" spans="1:36" ht="15" customHeight="1" x14ac:dyDescent="0.25">
      <c r="A82" s="337"/>
      <c r="B82" s="321"/>
      <c r="C82" s="321"/>
      <c r="D82" s="321"/>
      <c r="E82" s="35" t="s">
        <v>48</v>
      </c>
      <c r="F82" s="262">
        <v>34</v>
      </c>
      <c r="G82" s="262">
        <v>0</v>
      </c>
      <c r="H82" s="178">
        <f>F82+G82</f>
        <v>34</v>
      </c>
      <c r="I82" s="70">
        <f>IFERROR((H82/$H$84),0)</f>
        <v>2.7943980537839438E-4</v>
      </c>
      <c r="J82" s="262">
        <v>18.177</v>
      </c>
      <c r="K82" s="262">
        <v>0</v>
      </c>
      <c r="L82" s="178">
        <f>J82+K82</f>
        <v>18.177</v>
      </c>
      <c r="M82" s="70">
        <f>IFERROR((L82/$L$84),0)</f>
        <v>0.11992795217924866</v>
      </c>
      <c r="N82" s="335"/>
      <c r="O82" s="262">
        <v>19.885999999999999</v>
      </c>
      <c r="P82" s="262">
        <v>0</v>
      </c>
      <c r="Q82" s="178">
        <f>O82+P82</f>
        <v>19.885999999999999</v>
      </c>
      <c r="R82" s="70">
        <f>IFERROR((Q82/$Q$84),0)</f>
        <v>0.33408934361507314</v>
      </c>
      <c r="S82" s="336"/>
      <c r="T82" s="323"/>
      <c r="U82" s="262">
        <v>12.3378</v>
      </c>
      <c r="V82" s="262">
        <v>14.571300000000001</v>
      </c>
      <c r="W82" s="163">
        <f t="shared" si="1"/>
        <v>1.1810290327286876</v>
      </c>
      <c r="X82" s="315"/>
    </row>
    <row r="83" spans="1:36" ht="15.75" customHeight="1" thickBot="1" x14ac:dyDescent="0.3">
      <c r="A83" s="337"/>
      <c r="B83" s="321"/>
      <c r="C83" s="321"/>
      <c r="D83" s="321"/>
      <c r="E83" s="35" t="s">
        <v>49</v>
      </c>
      <c r="F83" s="262">
        <v>663</v>
      </c>
      <c r="G83" s="262">
        <v>73</v>
      </c>
      <c r="H83" s="178">
        <f>F83+G83</f>
        <v>736</v>
      </c>
      <c r="I83" s="70">
        <f>IFERROR((H83/$H$84),0)</f>
        <v>6.0490499046617135E-3</v>
      </c>
      <c r="J83" s="262">
        <v>2.5830000000000002</v>
      </c>
      <c r="K83" s="262">
        <v>0.17100000000000001</v>
      </c>
      <c r="L83" s="178">
        <f>J83+K83</f>
        <v>2.754</v>
      </c>
      <c r="M83" s="70">
        <f>IFERROR((L83/$L$84),0)</f>
        <v>1.8170302046633151E-2</v>
      </c>
      <c r="N83" s="335"/>
      <c r="O83" s="262">
        <v>0.80699999999999994</v>
      </c>
      <c r="P83" s="262">
        <v>5.8000000000000003E-2</v>
      </c>
      <c r="Q83" s="178">
        <f>O83+P83</f>
        <v>0.86499999999999999</v>
      </c>
      <c r="R83" s="70">
        <f>IFERROR((Q83/$Q$84),0)</f>
        <v>1.4532197637887875E-2</v>
      </c>
      <c r="S83" s="336"/>
      <c r="T83" s="323"/>
      <c r="U83" s="262">
        <v>0.85040000000000004</v>
      </c>
      <c r="V83" s="262">
        <v>0.92010000000000003</v>
      </c>
      <c r="W83" s="163">
        <f t="shared" si="1"/>
        <v>1.0819614299153339</v>
      </c>
      <c r="X83" s="316"/>
    </row>
    <row r="84" spans="1:36" s="23" customFormat="1" ht="15.75" customHeight="1" thickBot="1" x14ac:dyDescent="0.3">
      <c r="A84" s="330" t="s">
        <v>51</v>
      </c>
      <c r="B84" s="331"/>
      <c r="C84" s="332"/>
      <c r="D84" s="177"/>
      <c r="E84" s="24"/>
      <c r="F84" s="19">
        <f>SUM(F79:F83)</f>
        <v>119118</v>
      </c>
      <c r="G84" s="19">
        <f>SUM(G79:G83)</f>
        <v>2554</v>
      </c>
      <c r="H84" s="19">
        <f>SUM(H79:H83)</f>
        <v>121672</v>
      </c>
      <c r="I84" s="20">
        <v>1</v>
      </c>
      <c r="J84" s="19">
        <f>SUM(J79:J83)</f>
        <v>149.245</v>
      </c>
      <c r="K84" s="19">
        <f>SUM(K79:K83)</f>
        <v>2.3209999999999997</v>
      </c>
      <c r="L84" s="19">
        <f>SUM(L79:L83)</f>
        <v>151.56599999999997</v>
      </c>
      <c r="M84" s="20">
        <v>1</v>
      </c>
      <c r="N84" s="19">
        <f>N79</f>
        <v>91.763000000000005</v>
      </c>
      <c r="O84" s="19">
        <f>SUM(O79:O83)</f>
        <v>54.182000000000002</v>
      </c>
      <c r="P84" s="19">
        <f>SUM(P79:P83)</f>
        <v>5.3409999999999993</v>
      </c>
      <c r="Q84" s="19">
        <f>SUM(Q79:Q83)</f>
        <v>59.523000000000003</v>
      </c>
      <c r="R84" s="20">
        <v>1</v>
      </c>
      <c r="S84" s="19">
        <f>S79</f>
        <v>32.24</v>
      </c>
      <c r="T84" s="22">
        <f>T79</f>
        <v>0.35133986465133005</v>
      </c>
      <c r="U84" s="164">
        <f>SUM(U79:U83)</f>
        <v>33.127699999999997</v>
      </c>
      <c r="V84" s="74">
        <f>SUM(V79:V83)</f>
        <v>28.751100000000005</v>
      </c>
      <c r="W84" s="165">
        <f t="shared" si="1"/>
        <v>0.86788699487136167</v>
      </c>
      <c r="X84" s="187">
        <f>IFERROR(((1-(1-T84)*W84)*1),0)</f>
        <v>0.43703630443939212</v>
      </c>
      <c r="Y84" s="66"/>
      <c r="Z84" s="66"/>
      <c r="AA84" s="66"/>
      <c r="AB84" s="66"/>
      <c r="AC84" s="66"/>
      <c r="AD84" s="66"/>
      <c r="AE84" s="66"/>
      <c r="AF84" s="66"/>
      <c r="AG84" s="66"/>
      <c r="AH84" s="66"/>
      <c r="AI84" s="66"/>
      <c r="AJ84" s="66"/>
    </row>
    <row r="85" spans="1:36" ht="15" customHeight="1" x14ac:dyDescent="0.25">
      <c r="A85" s="337">
        <f>A79+1</f>
        <v>14</v>
      </c>
      <c r="B85" s="321" t="s">
        <v>1596</v>
      </c>
      <c r="C85" s="321">
        <v>5</v>
      </c>
      <c r="D85" s="321" t="s">
        <v>1593</v>
      </c>
      <c r="E85" s="35" t="s">
        <v>45</v>
      </c>
      <c r="F85" s="262">
        <v>114491</v>
      </c>
      <c r="G85" s="262">
        <v>2180</v>
      </c>
      <c r="H85" s="178">
        <f>F85+G85</f>
        <v>116671</v>
      </c>
      <c r="I85" s="70">
        <f>IFERROR((H85/$H$90),0)</f>
        <v>0.93356218093363419</v>
      </c>
      <c r="J85" s="262">
        <v>91.180999999999997</v>
      </c>
      <c r="K85" s="262">
        <v>1.1850000000000001</v>
      </c>
      <c r="L85" s="178">
        <f>J85+K85</f>
        <v>92.366</v>
      </c>
      <c r="M85" s="70">
        <f>IFERROR((L85/$L$90),0)</f>
        <v>0.51097563674182911</v>
      </c>
      <c r="N85" s="335">
        <v>94.953999999999994</v>
      </c>
      <c r="O85" s="262">
        <v>20.344000000000001</v>
      </c>
      <c r="P85" s="262">
        <v>1.948</v>
      </c>
      <c r="Q85" s="178">
        <f>O85+P85</f>
        <v>22.292000000000002</v>
      </c>
      <c r="R85" s="70">
        <f>IFERROR((Q85/$Q$90),0)</f>
        <v>0.25747583132168311</v>
      </c>
      <c r="S85" s="336">
        <f>N90-Q90</f>
        <v>8.375</v>
      </c>
      <c r="T85" s="323">
        <f>IFERROR((S85/N90),0)</f>
        <v>8.8200602396950115E-2</v>
      </c>
      <c r="U85" s="262">
        <v>11.1028</v>
      </c>
      <c r="V85" s="262">
        <v>7.8110999999999997</v>
      </c>
      <c r="W85" s="163">
        <f t="shared" si="1"/>
        <v>0.70352523687718405</v>
      </c>
      <c r="X85" s="314"/>
    </row>
    <row r="86" spans="1:36" ht="15" customHeight="1" x14ac:dyDescent="0.25">
      <c r="A86" s="337"/>
      <c r="B86" s="321"/>
      <c r="C86" s="321"/>
      <c r="D86" s="321"/>
      <c r="E86" s="35" t="s">
        <v>46</v>
      </c>
      <c r="F86" s="262">
        <v>1063</v>
      </c>
      <c r="G86" s="262">
        <v>51</v>
      </c>
      <c r="H86" s="178">
        <f>F86+G86</f>
        <v>1114</v>
      </c>
      <c r="I86" s="70">
        <f>IFERROR((H86/$H$90),0)</f>
        <v>8.9138540816489833E-3</v>
      </c>
      <c r="J86" s="262">
        <v>4.649</v>
      </c>
      <c r="K86" s="262">
        <v>0.224</v>
      </c>
      <c r="L86" s="178">
        <f>J86+K86</f>
        <v>4.8730000000000002</v>
      </c>
      <c r="M86" s="70">
        <f>IFERROR((L86/$L$90),0)</f>
        <v>2.6957801332123651E-2</v>
      </c>
      <c r="N86" s="335"/>
      <c r="O86" s="262">
        <v>0.87499999999999989</v>
      </c>
      <c r="P86" s="262">
        <v>0.14799999999999999</v>
      </c>
      <c r="Q86" s="178">
        <f>O86+P86</f>
        <v>1.0229999999999999</v>
      </c>
      <c r="R86" s="70">
        <f>IFERROR((Q86/$Q$90),0)</f>
        <v>1.1815798288268517E-2</v>
      </c>
      <c r="S86" s="336"/>
      <c r="T86" s="323"/>
      <c r="U86" s="262">
        <v>0.19270000000000001</v>
      </c>
      <c r="V86" s="262">
        <v>2.9499999999999998E-2</v>
      </c>
      <c r="W86" s="163">
        <f t="shared" si="1"/>
        <v>0.15308770108977685</v>
      </c>
      <c r="X86" s="315"/>
    </row>
    <row r="87" spans="1:36" ht="15" customHeight="1" x14ac:dyDescent="0.25">
      <c r="A87" s="337"/>
      <c r="B87" s="321"/>
      <c r="C87" s="321"/>
      <c r="D87" s="321"/>
      <c r="E87" s="35" t="s">
        <v>47</v>
      </c>
      <c r="F87" s="262">
        <v>5775</v>
      </c>
      <c r="G87" s="262">
        <v>6</v>
      </c>
      <c r="H87" s="178">
        <f>F87+G87</f>
        <v>5781</v>
      </c>
      <c r="I87" s="70">
        <f>IFERROR((H87/$H$90),0)</f>
        <v>4.6257621585289739E-2</v>
      </c>
      <c r="J87" s="262">
        <v>22.545000000000002</v>
      </c>
      <c r="K87" s="262">
        <v>0.02</v>
      </c>
      <c r="L87" s="178">
        <f>J87+K87</f>
        <v>22.565000000000001</v>
      </c>
      <c r="M87" s="70">
        <f>IFERROR((L87/$L$90),0)</f>
        <v>0.12483127171339425</v>
      </c>
      <c r="N87" s="335"/>
      <c r="O87" s="262">
        <v>7.4359999999999999</v>
      </c>
      <c r="P87" s="262">
        <v>0.217</v>
      </c>
      <c r="Q87" s="178">
        <f>O87+P87</f>
        <v>7.6529999999999996</v>
      </c>
      <c r="R87" s="70">
        <f>IFERROR((Q87/$Q$90),0)</f>
        <v>8.8393259335404664E-2</v>
      </c>
      <c r="S87" s="336"/>
      <c r="T87" s="323"/>
      <c r="U87" s="262">
        <v>5.5338000000000003</v>
      </c>
      <c r="V87" s="262">
        <v>4.6092000000000004</v>
      </c>
      <c r="W87" s="163">
        <f t="shared" si="1"/>
        <v>0.83291770573566093</v>
      </c>
      <c r="X87" s="315"/>
    </row>
    <row r="88" spans="1:36" ht="15" customHeight="1" x14ac:dyDescent="0.25">
      <c r="A88" s="337"/>
      <c r="B88" s="321"/>
      <c r="C88" s="321"/>
      <c r="D88" s="321"/>
      <c r="E88" s="35" t="s">
        <v>48</v>
      </c>
      <c r="F88" s="262">
        <v>34</v>
      </c>
      <c r="G88" s="262">
        <v>0</v>
      </c>
      <c r="H88" s="178">
        <f>F88+G88</f>
        <v>34</v>
      </c>
      <c r="I88" s="70">
        <f>IFERROR((H88/$H$90),0)</f>
        <v>2.720565877702562E-4</v>
      </c>
      <c r="J88" s="262">
        <v>33.463999999999999</v>
      </c>
      <c r="K88" s="262">
        <v>0</v>
      </c>
      <c r="L88" s="178">
        <f>J88+K88</f>
        <v>33.463999999999999</v>
      </c>
      <c r="M88" s="70">
        <f>IFERROR((L88/$L$90),0)</f>
        <v>0.1851253568188356</v>
      </c>
      <c r="N88" s="335"/>
      <c r="O88" s="262">
        <v>45.146999999999998</v>
      </c>
      <c r="P88" s="262">
        <v>0</v>
      </c>
      <c r="Q88" s="178">
        <f>O88+P88</f>
        <v>45.146999999999998</v>
      </c>
      <c r="R88" s="70">
        <f>IFERROR((Q88/$Q$90),0)</f>
        <v>0.52145439425264795</v>
      </c>
      <c r="S88" s="336"/>
      <c r="T88" s="323"/>
      <c r="U88" s="262">
        <v>25.594000000000001</v>
      </c>
      <c r="V88" s="262">
        <v>23.555900000000001</v>
      </c>
      <c r="W88" s="163">
        <f t="shared" si="1"/>
        <v>0.92036805501289365</v>
      </c>
      <c r="X88" s="315"/>
    </row>
    <row r="89" spans="1:36" ht="15.75" customHeight="1" thickBot="1" x14ac:dyDescent="0.3">
      <c r="A89" s="337"/>
      <c r="B89" s="321"/>
      <c r="C89" s="321"/>
      <c r="D89" s="321"/>
      <c r="E89" s="35" t="s">
        <v>49</v>
      </c>
      <c r="F89" s="262">
        <v>1355</v>
      </c>
      <c r="G89" s="262">
        <v>19</v>
      </c>
      <c r="H89" s="178">
        <f>F89+G89</f>
        <v>1374</v>
      </c>
      <c r="I89" s="70">
        <f>IFERROR((H89/$H$90),0)</f>
        <v>1.0994286811656824E-2</v>
      </c>
      <c r="J89" s="262">
        <v>27.439</v>
      </c>
      <c r="K89" s="262">
        <v>5.7000000000000002E-2</v>
      </c>
      <c r="L89" s="178">
        <f>J89+K89</f>
        <v>27.495999999999999</v>
      </c>
      <c r="M89" s="70">
        <f>IFERROR((L89/$L$90),0)</f>
        <v>0.15210993339381734</v>
      </c>
      <c r="N89" s="335"/>
      <c r="O89" s="262">
        <v>10.329000000000001</v>
      </c>
      <c r="P89" s="262">
        <v>0.13500000000000001</v>
      </c>
      <c r="Q89" s="178">
        <f>O89+P89</f>
        <v>10.464</v>
      </c>
      <c r="R89" s="70">
        <f>IFERROR((Q89/$Q$90),0)</f>
        <v>0.12086071680199588</v>
      </c>
      <c r="S89" s="336"/>
      <c r="T89" s="323"/>
      <c r="U89" s="262">
        <v>10.245200000000001</v>
      </c>
      <c r="V89" s="262">
        <v>10.034700000000001</v>
      </c>
      <c r="W89" s="163">
        <f t="shared" si="1"/>
        <v>0.97945379299574442</v>
      </c>
      <c r="X89" s="316"/>
    </row>
    <row r="90" spans="1:36" s="23" customFormat="1" ht="15.75" customHeight="1" thickBot="1" x14ac:dyDescent="0.3">
      <c r="A90" s="330" t="s">
        <v>51</v>
      </c>
      <c r="B90" s="331"/>
      <c r="C90" s="332"/>
      <c r="D90" s="177"/>
      <c r="E90" s="24"/>
      <c r="F90" s="19">
        <f>SUM(F85:F89)</f>
        <v>122718</v>
      </c>
      <c r="G90" s="19">
        <f>SUM(G85:G89)</f>
        <v>2256</v>
      </c>
      <c r="H90" s="19">
        <f>SUM(H85:H89)</f>
        <v>124974</v>
      </c>
      <c r="I90" s="20">
        <v>1</v>
      </c>
      <c r="J90" s="19">
        <f>SUM(J85:J89)</f>
        <v>179.27799999999999</v>
      </c>
      <c r="K90" s="19">
        <f>SUM(K85:K89)</f>
        <v>1.486</v>
      </c>
      <c r="L90" s="19">
        <f>SUM(L85:L89)</f>
        <v>180.76400000000001</v>
      </c>
      <c r="M90" s="20">
        <v>1</v>
      </c>
      <c r="N90" s="19">
        <f>N85</f>
        <v>94.953999999999994</v>
      </c>
      <c r="O90" s="19">
        <f>SUM(O85:O89)</f>
        <v>84.131</v>
      </c>
      <c r="P90" s="19">
        <f>SUM(P85:P89)</f>
        <v>2.4480000000000004</v>
      </c>
      <c r="Q90" s="19">
        <f>SUM(Q85:Q89)</f>
        <v>86.578999999999994</v>
      </c>
      <c r="R90" s="20">
        <v>1</v>
      </c>
      <c r="S90" s="19">
        <f>S85</f>
        <v>8.375</v>
      </c>
      <c r="T90" s="22">
        <f>T85</f>
        <v>8.8200602396950115E-2</v>
      </c>
      <c r="U90" s="164">
        <f>SUM(U85:U89)</f>
        <v>52.668499999999995</v>
      </c>
      <c r="V90" s="74">
        <f>SUM(V85:V89)</f>
        <v>46.040400000000005</v>
      </c>
      <c r="W90" s="165">
        <f t="shared" si="1"/>
        <v>0.87415438070193774</v>
      </c>
      <c r="X90" s="187">
        <f>IFERROR(((1-(1-T90)*W90)*1),0)</f>
        <v>0.20294656226390606</v>
      </c>
      <c r="Y90" s="66"/>
      <c r="Z90" s="66"/>
      <c r="AA90" s="66"/>
      <c r="AB90" s="66"/>
      <c r="AC90" s="66"/>
      <c r="AD90" s="66"/>
      <c r="AE90" s="66"/>
      <c r="AF90" s="66"/>
      <c r="AG90" s="66"/>
      <c r="AH90" s="66"/>
      <c r="AI90" s="66"/>
      <c r="AJ90" s="66"/>
    </row>
    <row r="91" spans="1:36" ht="15" customHeight="1" x14ac:dyDescent="0.25">
      <c r="A91" s="337">
        <f>A85+1</f>
        <v>15</v>
      </c>
      <c r="B91" s="321" t="s">
        <v>1596</v>
      </c>
      <c r="C91" s="321">
        <v>5</v>
      </c>
      <c r="D91" s="321" t="s">
        <v>1594</v>
      </c>
      <c r="E91" s="35" t="s">
        <v>45</v>
      </c>
      <c r="F91" s="262">
        <v>83055</v>
      </c>
      <c r="G91" s="262">
        <v>3003</v>
      </c>
      <c r="H91" s="178">
        <f>F91+G91</f>
        <v>86058</v>
      </c>
      <c r="I91" s="70">
        <f>IFERROR((H91/$H$96),0)</f>
        <v>0.9148099328174164</v>
      </c>
      <c r="J91" s="262">
        <v>84.536000000000001</v>
      </c>
      <c r="K91" s="262">
        <v>1.661</v>
      </c>
      <c r="L91" s="178">
        <f>J91+K91</f>
        <v>86.197000000000003</v>
      </c>
      <c r="M91" s="70">
        <f>IFERROR((L91/$L$96),0)</f>
        <v>0.28417374103684168</v>
      </c>
      <c r="N91" s="335">
        <v>191.673</v>
      </c>
      <c r="O91" s="262">
        <v>22.154000000000003</v>
      </c>
      <c r="P91" s="262">
        <v>2.6379999999999999</v>
      </c>
      <c r="Q91" s="178">
        <f>O91+P91</f>
        <v>24.792000000000002</v>
      </c>
      <c r="R91" s="70">
        <f>IFERROR((Q91/$Q$96),0)</f>
        <v>0.1355176202423706</v>
      </c>
      <c r="S91" s="336">
        <f>N96-Q96</f>
        <v>8.7300000000000182</v>
      </c>
      <c r="T91" s="323">
        <f>IFERROR((S91/N96),0)</f>
        <v>4.5546321078086212E-2</v>
      </c>
      <c r="U91" s="262">
        <v>12.201499999999999</v>
      </c>
      <c r="V91" s="262">
        <v>8.9542000000000002</v>
      </c>
      <c r="W91" s="163">
        <f t="shared" si="1"/>
        <v>0.73386059091095357</v>
      </c>
      <c r="X91" s="314"/>
    </row>
    <row r="92" spans="1:36" ht="15" customHeight="1" x14ac:dyDescent="0.25">
      <c r="A92" s="337"/>
      <c r="B92" s="321"/>
      <c r="C92" s="321"/>
      <c r="D92" s="321"/>
      <c r="E92" s="35" t="s">
        <v>46</v>
      </c>
      <c r="F92" s="262">
        <v>834</v>
      </c>
      <c r="G92" s="262">
        <v>44</v>
      </c>
      <c r="H92" s="178">
        <f>F92+G92</f>
        <v>878</v>
      </c>
      <c r="I92" s="70">
        <f>IFERROR((H92/$H$96),0)</f>
        <v>9.3332766391699979E-3</v>
      </c>
      <c r="J92" s="262">
        <v>3.8260000000000001</v>
      </c>
      <c r="K92" s="262">
        <v>0.23</v>
      </c>
      <c r="L92" s="178">
        <f>J92+K92</f>
        <v>4.056</v>
      </c>
      <c r="M92" s="70">
        <f>IFERROR((L92/$L$96),0)</f>
        <v>1.3371795928459574E-2</v>
      </c>
      <c r="N92" s="335"/>
      <c r="O92" s="262">
        <v>0.93100000000000005</v>
      </c>
      <c r="P92" s="262">
        <v>8.1000000000000003E-2</v>
      </c>
      <c r="Q92" s="178">
        <f>O92+P92</f>
        <v>1.012</v>
      </c>
      <c r="R92" s="70">
        <f>IFERROR((Q92/$Q$96),0)</f>
        <v>5.5317776575217427E-3</v>
      </c>
      <c r="S92" s="336"/>
      <c r="T92" s="323"/>
      <c r="U92" s="262">
        <v>0.15820000000000001</v>
      </c>
      <c r="V92" s="262">
        <v>2.5600000000000001E-2</v>
      </c>
      <c r="W92" s="163">
        <f t="shared" si="1"/>
        <v>0.16182048040455121</v>
      </c>
      <c r="X92" s="315"/>
    </row>
    <row r="93" spans="1:36" ht="15" customHeight="1" x14ac:dyDescent="0.25">
      <c r="A93" s="337"/>
      <c r="B93" s="321"/>
      <c r="C93" s="321"/>
      <c r="D93" s="321"/>
      <c r="E93" s="35" t="s">
        <v>47</v>
      </c>
      <c r="F93" s="262">
        <v>5910</v>
      </c>
      <c r="G93" s="262">
        <v>4</v>
      </c>
      <c r="H93" s="178">
        <f>F93+G93</f>
        <v>5914</v>
      </c>
      <c r="I93" s="70">
        <f>IFERROR((H93/$H$96),0)</f>
        <v>6.2866740369079008E-2</v>
      </c>
      <c r="J93" s="262">
        <v>24.186</v>
      </c>
      <c r="K93" s="262">
        <v>4.0000000000000001E-3</v>
      </c>
      <c r="L93" s="178">
        <f>J93+K93</f>
        <v>24.19</v>
      </c>
      <c r="M93" s="70">
        <f>IFERROR((L93/$L$96),0)</f>
        <v>7.9749443666034786E-2</v>
      </c>
      <c r="N93" s="335"/>
      <c r="O93" s="262">
        <v>7.8709999999999996</v>
      </c>
      <c r="P93" s="262">
        <v>0.34399999999999997</v>
      </c>
      <c r="Q93" s="178">
        <f>O93+P93</f>
        <v>8.2149999999999999</v>
      </c>
      <c r="R93" s="70">
        <f>IFERROR((Q93/$Q$96),0)</f>
        <v>4.4904697091443783E-2</v>
      </c>
      <c r="S93" s="336"/>
      <c r="T93" s="323"/>
      <c r="U93" s="262">
        <v>6.0330000000000004</v>
      </c>
      <c r="V93" s="262">
        <v>5.3560999999999996</v>
      </c>
      <c r="W93" s="163">
        <f t="shared" si="1"/>
        <v>0.88780043096303651</v>
      </c>
      <c r="X93" s="315"/>
    </row>
    <row r="94" spans="1:36" ht="15" customHeight="1" x14ac:dyDescent="0.25">
      <c r="A94" s="337"/>
      <c r="B94" s="321"/>
      <c r="C94" s="321"/>
      <c r="D94" s="321"/>
      <c r="E94" s="35" t="s">
        <v>48</v>
      </c>
      <c r="F94" s="262">
        <v>66</v>
      </c>
      <c r="G94" s="262">
        <v>0</v>
      </c>
      <c r="H94" s="178">
        <f>F94+G94</f>
        <v>66</v>
      </c>
      <c r="I94" s="70">
        <f>IFERROR((H94/$H$96),0)</f>
        <v>7.0159027128157152E-4</v>
      </c>
      <c r="J94" s="262">
        <v>146.279</v>
      </c>
      <c r="K94" s="262">
        <v>0</v>
      </c>
      <c r="L94" s="178">
        <f>J94+K94</f>
        <v>146.279</v>
      </c>
      <c r="M94" s="70">
        <f>IFERROR((L94/$L$96),0)</f>
        <v>0.48225171021181901</v>
      </c>
      <c r="N94" s="335"/>
      <c r="O94" s="262">
        <v>123.914</v>
      </c>
      <c r="P94" s="262">
        <v>0</v>
      </c>
      <c r="Q94" s="178">
        <f>O94+P94</f>
        <v>123.914</v>
      </c>
      <c r="R94" s="70">
        <f>IFERROR((Q94/$Q$96),0)</f>
        <v>0.67733665677287469</v>
      </c>
      <c r="S94" s="336"/>
      <c r="T94" s="323"/>
      <c r="U94" s="262">
        <v>78.784499999999994</v>
      </c>
      <c r="V94" s="262">
        <v>86.89</v>
      </c>
      <c r="W94" s="163">
        <f t="shared" si="1"/>
        <v>1.1028819120512285</v>
      </c>
      <c r="X94" s="315"/>
    </row>
    <row r="95" spans="1:36" ht="15.75" customHeight="1" thickBot="1" x14ac:dyDescent="0.3">
      <c r="A95" s="337"/>
      <c r="B95" s="321"/>
      <c r="C95" s="321"/>
      <c r="D95" s="321"/>
      <c r="E95" s="35" t="s">
        <v>49</v>
      </c>
      <c r="F95" s="262">
        <v>1150</v>
      </c>
      <c r="G95" s="262">
        <v>6</v>
      </c>
      <c r="H95" s="178">
        <f>F95+G95</f>
        <v>1156</v>
      </c>
      <c r="I95" s="70">
        <f>IFERROR((H95/$H$96),0)</f>
        <v>1.2288459903052981E-2</v>
      </c>
      <c r="J95" s="262">
        <v>42.594999999999999</v>
      </c>
      <c r="K95" s="262">
        <v>8.0000000000000002E-3</v>
      </c>
      <c r="L95" s="178">
        <f>J95+K95</f>
        <v>42.603000000000002</v>
      </c>
      <c r="M95" s="70">
        <f>IFERROR((L95/$L$96),0)</f>
        <v>0.14045330915684498</v>
      </c>
      <c r="N95" s="335"/>
      <c r="O95" s="262">
        <v>24.814</v>
      </c>
      <c r="P95" s="262">
        <v>0.19600000000000001</v>
      </c>
      <c r="Q95" s="178">
        <f>O95+P95</f>
        <v>25.01</v>
      </c>
      <c r="R95" s="70">
        <f>IFERROR((Q95/$Q$96),0)</f>
        <v>0.13670924823578931</v>
      </c>
      <c r="S95" s="336"/>
      <c r="T95" s="323"/>
      <c r="U95" s="262">
        <v>22.274999999999999</v>
      </c>
      <c r="V95" s="262">
        <v>21.154699999999998</v>
      </c>
      <c r="W95" s="163">
        <f t="shared" si="1"/>
        <v>0.94970594837261502</v>
      </c>
      <c r="X95" s="316"/>
    </row>
    <row r="96" spans="1:36" s="23" customFormat="1" ht="15.75" customHeight="1" thickBot="1" x14ac:dyDescent="0.3">
      <c r="A96" s="330" t="s">
        <v>51</v>
      </c>
      <c r="B96" s="331"/>
      <c r="C96" s="332"/>
      <c r="D96" s="177"/>
      <c r="E96" s="24"/>
      <c r="F96" s="19">
        <f>SUM(F91:F95)</f>
        <v>91015</v>
      </c>
      <c r="G96" s="19">
        <f>SUM(G91:G95)</f>
        <v>3057</v>
      </c>
      <c r="H96" s="19">
        <f>SUM(H91:H95)</f>
        <v>94072</v>
      </c>
      <c r="I96" s="20">
        <v>1</v>
      </c>
      <c r="J96" s="19">
        <f>SUM(J91:J95)</f>
        <v>301.42200000000003</v>
      </c>
      <c r="K96" s="19">
        <f>SUM(K91:K95)</f>
        <v>1.903</v>
      </c>
      <c r="L96" s="19">
        <f>SUM(L91:L95)</f>
        <v>303.32499999999999</v>
      </c>
      <c r="M96" s="20">
        <v>1</v>
      </c>
      <c r="N96" s="19">
        <f>N91</f>
        <v>191.673</v>
      </c>
      <c r="O96" s="19">
        <f>SUM(O91:O95)</f>
        <v>179.684</v>
      </c>
      <c r="P96" s="19">
        <f>SUM(P91:P95)</f>
        <v>3.2589999999999999</v>
      </c>
      <c r="Q96" s="19">
        <f>SUM(Q91:Q95)</f>
        <v>182.94299999999998</v>
      </c>
      <c r="R96" s="20">
        <v>1</v>
      </c>
      <c r="S96" s="19">
        <f>S91</f>
        <v>8.7300000000000182</v>
      </c>
      <c r="T96" s="22">
        <f>T91</f>
        <v>4.5546321078086212E-2</v>
      </c>
      <c r="U96" s="164">
        <f>SUM(U91:U95)</f>
        <v>119.4522</v>
      </c>
      <c r="V96" s="74">
        <f>SUM(V91:V95)</f>
        <v>122.38059999999999</v>
      </c>
      <c r="W96" s="165">
        <f t="shared" si="1"/>
        <v>1.0245152454287152</v>
      </c>
      <c r="X96" s="187">
        <f>IFERROR(((1-(1-T96)*W96)*1),0)</f>
        <v>2.214765488897541E-2</v>
      </c>
      <c r="Y96" s="66"/>
      <c r="Z96" s="66"/>
      <c r="AA96" s="66"/>
      <c r="AB96" s="66"/>
      <c r="AC96" s="66"/>
      <c r="AD96" s="66"/>
      <c r="AE96" s="66"/>
      <c r="AF96" s="66"/>
      <c r="AG96" s="66"/>
      <c r="AH96" s="66"/>
      <c r="AI96" s="66"/>
      <c r="AJ96" s="66"/>
    </row>
    <row r="97" spans="1:36" ht="15" customHeight="1" x14ac:dyDescent="0.25">
      <c r="A97" s="337">
        <f>A91+1</f>
        <v>16</v>
      </c>
      <c r="B97" s="321" t="s">
        <v>1596</v>
      </c>
      <c r="C97" s="321">
        <v>5</v>
      </c>
      <c r="D97" s="321" t="s">
        <v>1595</v>
      </c>
      <c r="E97" s="35" t="s">
        <v>45</v>
      </c>
      <c r="F97" s="262">
        <v>131696</v>
      </c>
      <c r="G97" s="262">
        <v>2939</v>
      </c>
      <c r="H97" s="178">
        <f>F97+G97</f>
        <v>134635</v>
      </c>
      <c r="I97" s="70">
        <f>IFERROR((H97/$H$102),0)</f>
        <v>0.94798025671898212</v>
      </c>
      <c r="J97" s="262">
        <v>101.265</v>
      </c>
      <c r="K97" s="262">
        <v>2.222</v>
      </c>
      <c r="L97" s="178">
        <f>J97+K97</f>
        <v>103.48699999999999</v>
      </c>
      <c r="M97" s="70">
        <f>IFERROR((L97/$L$102),0)</f>
        <v>0.77515448859593272</v>
      </c>
      <c r="N97" s="335">
        <v>52.24</v>
      </c>
      <c r="O97" s="262">
        <v>21.448</v>
      </c>
      <c r="P97" s="262">
        <v>4.1660000000000004</v>
      </c>
      <c r="Q97" s="178">
        <f>O97+P97</f>
        <v>25.614000000000001</v>
      </c>
      <c r="R97" s="70">
        <f>IFERROR((Q97/$Q$102),0)</f>
        <v>0.69909113239990173</v>
      </c>
      <c r="S97" s="336">
        <f>N102-Q102</f>
        <v>15.600999999999999</v>
      </c>
      <c r="T97" s="323">
        <f>IFERROR((S97/N102),0)</f>
        <v>0.29864088820826951</v>
      </c>
      <c r="U97" s="262">
        <v>12.503399999999999</v>
      </c>
      <c r="V97" s="262">
        <v>5.8036000000000003</v>
      </c>
      <c r="W97" s="163">
        <f t="shared" si="1"/>
        <v>0.4641617480045428</v>
      </c>
      <c r="X97" s="314"/>
    </row>
    <row r="98" spans="1:36" ht="15" customHeight="1" x14ac:dyDescent="0.25">
      <c r="A98" s="337"/>
      <c r="B98" s="321"/>
      <c r="C98" s="321"/>
      <c r="D98" s="321"/>
      <c r="E98" s="35" t="s">
        <v>46</v>
      </c>
      <c r="F98" s="262">
        <v>630</v>
      </c>
      <c r="G98" s="262">
        <v>11</v>
      </c>
      <c r="H98" s="178">
        <f>F98+G98</f>
        <v>641</v>
      </c>
      <c r="I98" s="70">
        <f>IFERROR((H98/$H$102),0)</f>
        <v>4.5133534709166827E-3</v>
      </c>
      <c r="J98" s="262">
        <v>2.3620000000000001</v>
      </c>
      <c r="K98" s="262">
        <v>5.2999999999999999E-2</v>
      </c>
      <c r="L98" s="178">
        <f>J98+K98</f>
        <v>2.415</v>
      </c>
      <c r="M98" s="70">
        <f>IFERROR((L98/$L$102),0)</f>
        <v>1.8089210141942251E-2</v>
      </c>
      <c r="N98" s="335"/>
      <c r="O98" s="262">
        <v>0.63300000000000001</v>
      </c>
      <c r="P98" s="262">
        <v>0.03</v>
      </c>
      <c r="Q98" s="178">
        <f>O98+P98</f>
        <v>0.66300000000000003</v>
      </c>
      <c r="R98" s="70">
        <f>IFERROR((Q98/$Q$102),0)</f>
        <v>1.8095472037992302E-2</v>
      </c>
      <c r="S98" s="336"/>
      <c r="T98" s="323"/>
      <c r="U98" s="262">
        <v>0.12429999999999999</v>
      </c>
      <c r="V98" s="262">
        <v>1.2E-2</v>
      </c>
      <c r="W98" s="163">
        <f t="shared" si="1"/>
        <v>9.6540627514078853E-2</v>
      </c>
      <c r="X98" s="315"/>
    </row>
    <row r="99" spans="1:36" ht="15" customHeight="1" x14ac:dyDescent="0.25">
      <c r="A99" s="337"/>
      <c r="B99" s="321"/>
      <c r="C99" s="321"/>
      <c r="D99" s="321"/>
      <c r="E99" s="35" t="s">
        <v>47</v>
      </c>
      <c r="F99" s="262">
        <v>4910</v>
      </c>
      <c r="G99" s="262">
        <v>27</v>
      </c>
      <c r="H99" s="178">
        <f>F99+G99</f>
        <v>4937</v>
      </c>
      <c r="I99" s="70">
        <f>IFERROR((H99/$H$102),0)</f>
        <v>3.476197517303535E-2</v>
      </c>
      <c r="J99" s="262">
        <v>16.475999999999999</v>
      </c>
      <c r="K99" s="262">
        <v>0.08</v>
      </c>
      <c r="L99" s="178">
        <f>J99+K99</f>
        <v>16.555999999999997</v>
      </c>
      <c r="M99" s="70">
        <f>IFERROR((L99/$L$102),0)</f>
        <v>0.12401033669150967</v>
      </c>
      <c r="N99" s="335"/>
      <c r="O99" s="262">
        <v>5.1390000000000002</v>
      </c>
      <c r="P99" s="262">
        <v>0.378</v>
      </c>
      <c r="Q99" s="178">
        <f>O99+P99</f>
        <v>5.5170000000000003</v>
      </c>
      <c r="R99" s="70">
        <f>IFERROR((Q99/$Q$102),0)</f>
        <v>0.15057725374600836</v>
      </c>
      <c r="S99" s="336"/>
      <c r="T99" s="323"/>
      <c r="U99" s="262">
        <v>4.2411000000000003</v>
      </c>
      <c r="V99" s="262">
        <v>3.5752999999999999</v>
      </c>
      <c r="W99" s="163">
        <f t="shared" si="1"/>
        <v>0.84301242602155091</v>
      </c>
      <c r="X99" s="315"/>
    </row>
    <row r="100" spans="1:36" ht="15" customHeight="1" x14ac:dyDescent="0.25">
      <c r="A100" s="337"/>
      <c r="B100" s="321"/>
      <c r="C100" s="321"/>
      <c r="D100" s="321"/>
      <c r="E100" s="35" t="s">
        <v>48</v>
      </c>
      <c r="F100" s="262">
        <v>17</v>
      </c>
      <c r="G100" s="262">
        <v>0</v>
      </c>
      <c r="H100" s="178">
        <f>F100+G100</f>
        <v>17</v>
      </c>
      <c r="I100" s="70">
        <f>IFERROR((H100/$H$102),0)</f>
        <v>1.1969892200559064E-4</v>
      </c>
      <c r="J100" s="262">
        <v>4.5030000000000001</v>
      </c>
      <c r="K100" s="262">
        <v>0</v>
      </c>
      <c r="L100" s="178">
        <f>J100+K100</f>
        <v>4.5030000000000001</v>
      </c>
      <c r="M100" s="70">
        <f>IFERROR((L100/$L$102),0)</f>
        <v>3.3729073817460022E-2</v>
      </c>
      <c r="N100" s="335"/>
      <c r="O100" s="262">
        <v>1.9790000000000001</v>
      </c>
      <c r="P100" s="262">
        <v>0</v>
      </c>
      <c r="Q100" s="178">
        <f>O100+P100</f>
        <v>1.9790000000000001</v>
      </c>
      <c r="R100" s="70">
        <f>IFERROR((Q100/$Q$102),0)</f>
        <v>5.401348290073419E-2</v>
      </c>
      <c r="S100" s="336"/>
      <c r="T100" s="323"/>
      <c r="U100" s="262">
        <v>1.5832999999999999</v>
      </c>
      <c r="V100" s="262">
        <v>1.7307999999999999</v>
      </c>
      <c r="W100" s="163">
        <f t="shared" si="1"/>
        <v>1.0931598559969684</v>
      </c>
      <c r="X100" s="315"/>
    </row>
    <row r="101" spans="1:36" ht="15.75" customHeight="1" thickBot="1" x14ac:dyDescent="0.3">
      <c r="A101" s="337"/>
      <c r="B101" s="321"/>
      <c r="C101" s="321"/>
      <c r="D101" s="321"/>
      <c r="E101" s="35" t="s">
        <v>49</v>
      </c>
      <c r="F101" s="262">
        <v>1696</v>
      </c>
      <c r="G101" s="262">
        <v>97</v>
      </c>
      <c r="H101" s="178">
        <f>F101+G101</f>
        <v>1793</v>
      </c>
      <c r="I101" s="70">
        <f>IFERROR((H101/$H$102),0)</f>
        <v>1.2624715715060237E-2</v>
      </c>
      <c r="J101" s="262">
        <v>6.4790000000000001</v>
      </c>
      <c r="K101" s="262">
        <v>6.5000000000000002E-2</v>
      </c>
      <c r="L101" s="178">
        <f>J101+K101</f>
        <v>6.5440000000000005</v>
      </c>
      <c r="M101" s="70">
        <f>IFERROR((L101/$L$102),0)</f>
        <v>4.9016890753155316E-2</v>
      </c>
      <c r="N101" s="335"/>
      <c r="O101" s="262">
        <v>2.6670000000000003</v>
      </c>
      <c r="P101" s="262">
        <v>0.19900000000000001</v>
      </c>
      <c r="Q101" s="178">
        <f>O101+P101</f>
        <v>2.8660000000000001</v>
      </c>
      <c r="R101" s="70">
        <f>IFERROR((Q101/$Q$102),0)</f>
        <v>7.8222658915363411E-2</v>
      </c>
      <c r="S101" s="336"/>
      <c r="T101" s="323"/>
      <c r="U101" s="262">
        <v>2.2090999999999998</v>
      </c>
      <c r="V101" s="262">
        <v>1.8494999999999999</v>
      </c>
      <c r="W101" s="163">
        <f t="shared" si="1"/>
        <v>0.83721877687746138</v>
      </c>
      <c r="X101" s="316"/>
    </row>
    <row r="102" spans="1:36" s="23" customFormat="1" ht="15.75" customHeight="1" thickBot="1" x14ac:dyDescent="0.3">
      <c r="A102" s="330" t="s">
        <v>51</v>
      </c>
      <c r="B102" s="331"/>
      <c r="C102" s="332"/>
      <c r="D102" s="177"/>
      <c r="E102" s="24"/>
      <c r="F102" s="19">
        <f>SUM(F97:F101)</f>
        <v>138949</v>
      </c>
      <c r="G102" s="19">
        <f>SUM(G97:G101)</f>
        <v>3074</v>
      </c>
      <c r="H102" s="19">
        <f>SUM(H97:H101)</f>
        <v>142023</v>
      </c>
      <c r="I102" s="20">
        <v>1</v>
      </c>
      <c r="J102" s="19">
        <f>SUM(J97:J101)</f>
        <v>131.08500000000001</v>
      </c>
      <c r="K102" s="19">
        <f>SUM(K97:K101)</f>
        <v>2.42</v>
      </c>
      <c r="L102" s="19">
        <f>SUM(L97:L101)</f>
        <v>133.505</v>
      </c>
      <c r="M102" s="20">
        <v>1</v>
      </c>
      <c r="N102" s="19">
        <f>N97</f>
        <v>52.24</v>
      </c>
      <c r="O102" s="19">
        <f>SUM(O97:O101)</f>
        <v>31.866</v>
      </c>
      <c r="P102" s="19">
        <f>SUM(P97:P101)</f>
        <v>4.7730000000000006</v>
      </c>
      <c r="Q102" s="19">
        <f>SUM(Q97:Q101)</f>
        <v>36.639000000000003</v>
      </c>
      <c r="R102" s="20">
        <v>1</v>
      </c>
      <c r="S102" s="19">
        <f>S97</f>
        <v>15.600999999999999</v>
      </c>
      <c r="T102" s="22">
        <f>T97</f>
        <v>0.29864088820826951</v>
      </c>
      <c r="U102" s="164">
        <f>SUM(U97:U101)</f>
        <v>20.661200000000001</v>
      </c>
      <c r="V102" s="74">
        <f>SUM(V97:V101)</f>
        <v>12.9712</v>
      </c>
      <c r="W102" s="165">
        <f t="shared" si="1"/>
        <v>0.62780477416606972</v>
      </c>
      <c r="X102" s="187">
        <f>IFERROR(((1-(1-T102)*W102)*1),0)</f>
        <v>0.55968340121227733</v>
      </c>
      <c r="Y102" s="66"/>
      <c r="Z102" s="66"/>
      <c r="AA102" s="66"/>
      <c r="AB102" s="66"/>
      <c r="AC102" s="66"/>
      <c r="AD102" s="66"/>
      <c r="AE102" s="66"/>
      <c r="AF102" s="66"/>
      <c r="AG102" s="66"/>
      <c r="AH102" s="66"/>
      <c r="AI102" s="66"/>
      <c r="AJ102" s="66"/>
    </row>
    <row r="103" spans="1:36" ht="15" customHeight="1" x14ac:dyDescent="0.25">
      <c r="A103" s="337">
        <f>A97+1</f>
        <v>17</v>
      </c>
      <c r="B103" s="341"/>
      <c r="C103" s="321"/>
      <c r="D103" s="321"/>
      <c r="E103" s="35" t="s">
        <v>45</v>
      </c>
      <c r="F103" s="176">
        <v>0</v>
      </c>
      <c r="G103" s="176">
        <v>0</v>
      </c>
      <c r="H103" s="178">
        <f>F103+G103</f>
        <v>0</v>
      </c>
      <c r="I103" s="70">
        <f>IFERROR((H103/$H$108),0)</f>
        <v>0</v>
      </c>
      <c r="J103" s="176">
        <v>0</v>
      </c>
      <c r="K103" s="176">
        <v>0</v>
      </c>
      <c r="L103" s="178">
        <f>J103+K103</f>
        <v>0</v>
      </c>
      <c r="M103" s="70">
        <f>IFERROR((L103/$L$108),0)</f>
        <v>0</v>
      </c>
      <c r="N103" s="335">
        <v>0</v>
      </c>
      <c r="O103" s="176">
        <v>0</v>
      </c>
      <c r="P103" s="176">
        <v>0</v>
      </c>
      <c r="Q103" s="178">
        <f>O103+P103</f>
        <v>0</v>
      </c>
      <c r="R103" s="70">
        <f>IFERROR((Q103/$Q$108),0)</f>
        <v>0</v>
      </c>
      <c r="S103" s="336">
        <f>N108-Q108</f>
        <v>0</v>
      </c>
      <c r="T103" s="323">
        <f>IFERROR((S103/N108),0)</f>
        <v>0</v>
      </c>
      <c r="U103" s="176">
        <v>0</v>
      </c>
      <c r="V103" s="176">
        <v>0</v>
      </c>
      <c r="W103" s="163">
        <f t="shared" si="1"/>
        <v>0</v>
      </c>
      <c r="X103" s="314"/>
    </row>
    <row r="104" spans="1:36" ht="15" customHeight="1" x14ac:dyDescent="0.25">
      <c r="A104" s="337"/>
      <c r="B104" s="341"/>
      <c r="C104" s="321"/>
      <c r="D104" s="321"/>
      <c r="E104" s="35" t="s">
        <v>46</v>
      </c>
      <c r="F104" s="176">
        <v>0</v>
      </c>
      <c r="G104" s="176">
        <v>0</v>
      </c>
      <c r="H104" s="178">
        <f>F104+G104</f>
        <v>0</v>
      </c>
      <c r="I104" s="70">
        <f>IFERROR((H104/$H$108),0)</f>
        <v>0</v>
      </c>
      <c r="J104" s="176">
        <v>0</v>
      </c>
      <c r="K104" s="176">
        <v>0</v>
      </c>
      <c r="L104" s="178">
        <f>J104+K104</f>
        <v>0</v>
      </c>
      <c r="M104" s="70">
        <f>IFERROR((L104/$L$108),0)</f>
        <v>0</v>
      </c>
      <c r="N104" s="335"/>
      <c r="O104" s="176">
        <v>0</v>
      </c>
      <c r="P104" s="176">
        <v>0</v>
      </c>
      <c r="Q104" s="178">
        <f>O104+P104</f>
        <v>0</v>
      </c>
      <c r="R104" s="70">
        <f>IFERROR((Q104/$Q$108),0)</f>
        <v>0</v>
      </c>
      <c r="S104" s="336"/>
      <c r="T104" s="323"/>
      <c r="U104" s="176">
        <v>0</v>
      </c>
      <c r="V104" s="176">
        <v>0</v>
      </c>
      <c r="W104" s="163">
        <f t="shared" si="1"/>
        <v>0</v>
      </c>
      <c r="X104" s="315"/>
    </row>
    <row r="105" spans="1:36" ht="15" customHeight="1" x14ac:dyDescent="0.25">
      <c r="A105" s="337"/>
      <c r="B105" s="341"/>
      <c r="C105" s="321"/>
      <c r="D105" s="321"/>
      <c r="E105" s="35" t="s">
        <v>47</v>
      </c>
      <c r="F105" s="176">
        <v>0</v>
      </c>
      <c r="G105" s="176">
        <v>0</v>
      </c>
      <c r="H105" s="178">
        <f>F105+G105</f>
        <v>0</v>
      </c>
      <c r="I105" s="70">
        <f>IFERROR((H105/$H$108),0)</f>
        <v>0</v>
      </c>
      <c r="J105" s="176">
        <v>0</v>
      </c>
      <c r="K105" s="176">
        <v>0</v>
      </c>
      <c r="L105" s="178">
        <f>J105+K105</f>
        <v>0</v>
      </c>
      <c r="M105" s="70">
        <f>IFERROR((L105/$L$108),0)</f>
        <v>0</v>
      </c>
      <c r="N105" s="335"/>
      <c r="O105" s="176">
        <v>0</v>
      </c>
      <c r="P105" s="176">
        <v>0</v>
      </c>
      <c r="Q105" s="178">
        <f>O105+P105</f>
        <v>0</v>
      </c>
      <c r="R105" s="70">
        <f>IFERROR((Q105/$Q$108),0)</f>
        <v>0</v>
      </c>
      <c r="S105" s="336"/>
      <c r="T105" s="323"/>
      <c r="U105" s="176">
        <v>0</v>
      </c>
      <c r="V105" s="176">
        <v>0</v>
      </c>
      <c r="W105" s="163">
        <f t="shared" si="1"/>
        <v>0</v>
      </c>
      <c r="X105" s="315"/>
    </row>
    <row r="106" spans="1:36" ht="15" customHeight="1" x14ac:dyDescent="0.25">
      <c r="A106" s="337"/>
      <c r="B106" s="341"/>
      <c r="C106" s="321"/>
      <c r="D106" s="321"/>
      <c r="E106" s="35" t="s">
        <v>48</v>
      </c>
      <c r="F106" s="176">
        <v>0</v>
      </c>
      <c r="G106" s="176">
        <v>0</v>
      </c>
      <c r="H106" s="178">
        <f>F106+G106</f>
        <v>0</v>
      </c>
      <c r="I106" s="70">
        <f>IFERROR((H106/$H$108),0)</f>
        <v>0</v>
      </c>
      <c r="J106" s="176">
        <v>0</v>
      </c>
      <c r="K106" s="176">
        <v>0</v>
      </c>
      <c r="L106" s="178">
        <f>J106+K106</f>
        <v>0</v>
      </c>
      <c r="M106" s="70">
        <f>IFERROR((L106/$L$108),0)</f>
        <v>0</v>
      </c>
      <c r="N106" s="335"/>
      <c r="O106" s="176">
        <v>0</v>
      </c>
      <c r="P106" s="176">
        <v>0</v>
      </c>
      <c r="Q106" s="178">
        <f>O106+P106</f>
        <v>0</v>
      </c>
      <c r="R106" s="70">
        <f>IFERROR((Q106/$Q$108),0)</f>
        <v>0</v>
      </c>
      <c r="S106" s="336"/>
      <c r="T106" s="323"/>
      <c r="U106" s="176">
        <v>0</v>
      </c>
      <c r="V106" s="176">
        <v>0</v>
      </c>
      <c r="W106" s="163">
        <f t="shared" si="1"/>
        <v>0</v>
      </c>
      <c r="X106" s="315"/>
    </row>
    <row r="107" spans="1:36" ht="15.75" customHeight="1" thickBot="1" x14ac:dyDescent="0.3">
      <c r="A107" s="337"/>
      <c r="B107" s="341"/>
      <c r="C107" s="321"/>
      <c r="D107" s="321"/>
      <c r="E107" s="35" t="s">
        <v>49</v>
      </c>
      <c r="F107" s="176">
        <v>0</v>
      </c>
      <c r="G107" s="176">
        <v>0</v>
      </c>
      <c r="H107" s="178">
        <f>F107+G107</f>
        <v>0</v>
      </c>
      <c r="I107" s="70">
        <f>IFERROR((H107/$H$108),0)</f>
        <v>0</v>
      </c>
      <c r="J107" s="176">
        <v>0</v>
      </c>
      <c r="K107" s="176">
        <v>0</v>
      </c>
      <c r="L107" s="178">
        <f>J107+K107</f>
        <v>0</v>
      </c>
      <c r="M107" s="70">
        <f>IFERROR((L107/$L$108),0)</f>
        <v>0</v>
      </c>
      <c r="N107" s="335"/>
      <c r="O107" s="176">
        <v>0</v>
      </c>
      <c r="P107" s="176">
        <v>0</v>
      </c>
      <c r="Q107" s="178">
        <f>O107+P107</f>
        <v>0</v>
      </c>
      <c r="R107" s="70">
        <f>IFERROR((Q107/$Q$108),0)</f>
        <v>0</v>
      </c>
      <c r="S107" s="336"/>
      <c r="T107" s="323"/>
      <c r="U107" s="176">
        <v>0</v>
      </c>
      <c r="V107" s="176">
        <v>0</v>
      </c>
      <c r="W107" s="163">
        <f t="shared" si="1"/>
        <v>0</v>
      </c>
      <c r="X107" s="316"/>
    </row>
    <row r="108" spans="1:36" s="23" customFormat="1" ht="15.75" customHeight="1" thickBot="1" x14ac:dyDescent="0.3">
      <c r="A108" s="330" t="s">
        <v>51</v>
      </c>
      <c r="B108" s="331"/>
      <c r="C108" s="332"/>
      <c r="D108" s="177"/>
      <c r="E108" s="24"/>
      <c r="F108" s="19">
        <f>SUM(F103:F107)</f>
        <v>0</v>
      </c>
      <c r="G108" s="19">
        <f>SUM(G103:G107)</f>
        <v>0</v>
      </c>
      <c r="H108" s="19">
        <f>SUM(H103:H107)</f>
        <v>0</v>
      </c>
      <c r="I108" s="20">
        <v>1</v>
      </c>
      <c r="J108" s="19">
        <f>SUM(J103:J107)</f>
        <v>0</v>
      </c>
      <c r="K108" s="19">
        <f>SUM(K103:K107)</f>
        <v>0</v>
      </c>
      <c r="L108" s="19">
        <f>SUM(L103:L107)</f>
        <v>0</v>
      </c>
      <c r="M108" s="20">
        <v>1</v>
      </c>
      <c r="N108" s="19">
        <f>N103</f>
        <v>0</v>
      </c>
      <c r="O108" s="19">
        <f>SUM(O103:O107)</f>
        <v>0</v>
      </c>
      <c r="P108" s="19">
        <f>SUM(P103:P107)</f>
        <v>0</v>
      </c>
      <c r="Q108" s="19">
        <f>SUM(Q103:Q107)</f>
        <v>0</v>
      </c>
      <c r="R108" s="20">
        <v>1</v>
      </c>
      <c r="S108" s="19">
        <f>S103</f>
        <v>0</v>
      </c>
      <c r="T108" s="22">
        <f>T103</f>
        <v>0</v>
      </c>
      <c r="U108" s="164">
        <f>SUM(U103:U107)</f>
        <v>0</v>
      </c>
      <c r="V108" s="74">
        <f>SUM(V103:V107)</f>
        <v>0</v>
      </c>
      <c r="W108" s="165">
        <f t="shared" si="1"/>
        <v>0</v>
      </c>
      <c r="X108" s="187">
        <f>IFERROR(((1-(1-T108)*W108)*1),0)</f>
        <v>1</v>
      </c>
      <c r="Y108" s="66"/>
      <c r="Z108" s="66"/>
      <c r="AA108" s="66"/>
      <c r="AB108" s="66"/>
      <c r="AC108" s="66"/>
      <c r="AD108" s="66"/>
      <c r="AE108" s="66"/>
      <c r="AF108" s="66"/>
      <c r="AG108" s="66"/>
      <c r="AH108" s="66"/>
      <c r="AI108" s="66"/>
      <c r="AJ108" s="66"/>
    </row>
    <row r="109" spans="1:36" ht="15" customHeight="1" x14ac:dyDescent="0.25">
      <c r="A109" s="337">
        <f>A103+1</f>
        <v>18</v>
      </c>
      <c r="B109" s="341"/>
      <c r="C109" s="321"/>
      <c r="D109" s="321"/>
      <c r="E109" s="35" t="s">
        <v>45</v>
      </c>
      <c r="F109" s="176">
        <v>0</v>
      </c>
      <c r="G109" s="176">
        <v>0</v>
      </c>
      <c r="H109" s="178">
        <f>F109+G109</f>
        <v>0</v>
      </c>
      <c r="I109" s="70">
        <f>IFERROR((H109/$H$114),0)</f>
        <v>0</v>
      </c>
      <c r="J109" s="176">
        <v>0</v>
      </c>
      <c r="K109" s="176">
        <v>0</v>
      </c>
      <c r="L109" s="178">
        <f>J109+K109</f>
        <v>0</v>
      </c>
      <c r="M109" s="70">
        <f>IFERROR((L109/$L$114),0)</f>
        <v>0</v>
      </c>
      <c r="N109" s="335">
        <v>0</v>
      </c>
      <c r="O109" s="176">
        <v>0</v>
      </c>
      <c r="P109" s="176">
        <v>0</v>
      </c>
      <c r="Q109" s="178">
        <f>O109+P109</f>
        <v>0</v>
      </c>
      <c r="R109" s="70">
        <f>IFERROR((Q109/$Q$114),0)</f>
        <v>0</v>
      </c>
      <c r="S109" s="336">
        <f>N114-Q114</f>
        <v>0</v>
      </c>
      <c r="T109" s="323">
        <f>IFERROR((S109/N114),0)</f>
        <v>0</v>
      </c>
      <c r="U109" s="176">
        <v>0</v>
      </c>
      <c r="V109" s="176">
        <v>0</v>
      </c>
      <c r="W109" s="163">
        <f t="shared" si="1"/>
        <v>0</v>
      </c>
      <c r="X109" s="314"/>
    </row>
    <row r="110" spans="1:36" ht="15" customHeight="1" x14ac:dyDescent="0.25">
      <c r="A110" s="337"/>
      <c r="B110" s="341"/>
      <c r="C110" s="321"/>
      <c r="D110" s="321"/>
      <c r="E110" s="35" t="s">
        <v>46</v>
      </c>
      <c r="F110" s="176">
        <v>0</v>
      </c>
      <c r="G110" s="176">
        <v>0</v>
      </c>
      <c r="H110" s="178">
        <f>F110+G110</f>
        <v>0</v>
      </c>
      <c r="I110" s="70">
        <f>IFERROR((H110/$H$114),0)</f>
        <v>0</v>
      </c>
      <c r="J110" s="176">
        <v>0</v>
      </c>
      <c r="K110" s="176">
        <v>0</v>
      </c>
      <c r="L110" s="178">
        <f>J110+K110</f>
        <v>0</v>
      </c>
      <c r="M110" s="70">
        <f>IFERROR((L110/$L$114),0)</f>
        <v>0</v>
      </c>
      <c r="N110" s="335"/>
      <c r="O110" s="176">
        <v>0</v>
      </c>
      <c r="P110" s="176">
        <v>0</v>
      </c>
      <c r="Q110" s="178">
        <f>O110+P110</f>
        <v>0</v>
      </c>
      <c r="R110" s="70">
        <f>IFERROR((Q110/$Q$114),0)</f>
        <v>0</v>
      </c>
      <c r="S110" s="336"/>
      <c r="T110" s="323"/>
      <c r="U110" s="176">
        <v>0</v>
      </c>
      <c r="V110" s="176">
        <v>0</v>
      </c>
      <c r="W110" s="163">
        <f t="shared" si="1"/>
        <v>0</v>
      </c>
      <c r="X110" s="315"/>
    </row>
    <row r="111" spans="1:36" ht="15" customHeight="1" x14ac:dyDescent="0.25">
      <c r="A111" s="337"/>
      <c r="B111" s="341"/>
      <c r="C111" s="321"/>
      <c r="D111" s="321"/>
      <c r="E111" s="35" t="s">
        <v>47</v>
      </c>
      <c r="F111" s="176">
        <v>0</v>
      </c>
      <c r="G111" s="176">
        <v>0</v>
      </c>
      <c r="H111" s="178">
        <f>F111+G111</f>
        <v>0</v>
      </c>
      <c r="I111" s="70">
        <f>IFERROR((H111/$H$114),0)</f>
        <v>0</v>
      </c>
      <c r="J111" s="176">
        <v>0</v>
      </c>
      <c r="K111" s="176">
        <v>0</v>
      </c>
      <c r="L111" s="178">
        <f>J111+K111</f>
        <v>0</v>
      </c>
      <c r="M111" s="70">
        <f>IFERROR((L111/$L$114),0)</f>
        <v>0</v>
      </c>
      <c r="N111" s="335"/>
      <c r="O111" s="176">
        <v>0</v>
      </c>
      <c r="P111" s="176">
        <v>0</v>
      </c>
      <c r="Q111" s="178">
        <f>O111+P111</f>
        <v>0</v>
      </c>
      <c r="R111" s="70">
        <f>IFERROR((Q111/$Q$114),0)</f>
        <v>0</v>
      </c>
      <c r="S111" s="336"/>
      <c r="T111" s="323"/>
      <c r="U111" s="176">
        <v>0</v>
      </c>
      <c r="V111" s="176">
        <v>0</v>
      </c>
      <c r="W111" s="163">
        <f t="shared" si="1"/>
        <v>0</v>
      </c>
      <c r="X111" s="315"/>
    </row>
    <row r="112" spans="1:36" ht="15" customHeight="1" x14ac:dyDescent="0.25">
      <c r="A112" s="337"/>
      <c r="B112" s="341"/>
      <c r="C112" s="321"/>
      <c r="D112" s="321"/>
      <c r="E112" s="35" t="s">
        <v>48</v>
      </c>
      <c r="F112" s="176">
        <v>0</v>
      </c>
      <c r="G112" s="176">
        <v>0</v>
      </c>
      <c r="H112" s="178">
        <f>F112+G112</f>
        <v>0</v>
      </c>
      <c r="I112" s="70">
        <f>IFERROR((H112/$H$114),0)</f>
        <v>0</v>
      </c>
      <c r="J112" s="176">
        <v>0</v>
      </c>
      <c r="K112" s="176">
        <v>0</v>
      </c>
      <c r="L112" s="178">
        <f>J112+K112</f>
        <v>0</v>
      </c>
      <c r="M112" s="70">
        <f>IFERROR((L112/$L$114),0)</f>
        <v>0</v>
      </c>
      <c r="N112" s="335"/>
      <c r="O112" s="176">
        <v>0</v>
      </c>
      <c r="P112" s="176">
        <v>0</v>
      </c>
      <c r="Q112" s="178">
        <f>O112+P112</f>
        <v>0</v>
      </c>
      <c r="R112" s="70">
        <f>IFERROR((Q112/$Q$114),0)</f>
        <v>0</v>
      </c>
      <c r="S112" s="336"/>
      <c r="T112" s="323"/>
      <c r="U112" s="176">
        <v>0</v>
      </c>
      <c r="V112" s="176">
        <v>0</v>
      </c>
      <c r="W112" s="163">
        <f t="shared" si="1"/>
        <v>0</v>
      </c>
      <c r="X112" s="315"/>
    </row>
    <row r="113" spans="1:36" ht="15.75" customHeight="1" thickBot="1" x14ac:dyDescent="0.3">
      <c r="A113" s="337"/>
      <c r="B113" s="341"/>
      <c r="C113" s="321"/>
      <c r="D113" s="321"/>
      <c r="E113" s="35" t="s">
        <v>49</v>
      </c>
      <c r="F113" s="176">
        <v>0</v>
      </c>
      <c r="G113" s="176">
        <v>0</v>
      </c>
      <c r="H113" s="178">
        <f>F113+G113</f>
        <v>0</v>
      </c>
      <c r="I113" s="70">
        <f>IFERROR((H113/$H$114),0)</f>
        <v>0</v>
      </c>
      <c r="J113" s="176">
        <v>0</v>
      </c>
      <c r="K113" s="176">
        <v>0</v>
      </c>
      <c r="L113" s="178">
        <f>J113+K113</f>
        <v>0</v>
      </c>
      <c r="M113" s="70">
        <f>IFERROR((L113/$L$114),0)</f>
        <v>0</v>
      </c>
      <c r="N113" s="335"/>
      <c r="O113" s="176">
        <v>0</v>
      </c>
      <c r="P113" s="176">
        <v>0</v>
      </c>
      <c r="Q113" s="178">
        <f>O113+P113</f>
        <v>0</v>
      </c>
      <c r="R113" s="70">
        <f>IFERROR((Q113/$Q$114),0)</f>
        <v>0</v>
      </c>
      <c r="S113" s="336"/>
      <c r="T113" s="323"/>
      <c r="U113" s="176">
        <v>0</v>
      </c>
      <c r="V113" s="176">
        <v>0</v>
      </c>
      <c r="W113" s="163">
        <f t="shared" si="1"/>
        <v>0</v>
      </c>
      <c r="X113" s="316"/>
    </row>
    <row r="114" spans="1:36" s="23" customFormat="1" ht="15.75" customHeight="1" thickBot="1" x14ac:dyDescent="0.3">
      <c r="A114" s="330" t="s">
        <v>51</v>
      </c>
      <c r="B114" s="331"/>
      <c r="C114" s="332"/>
      <c r="D114" s="177"/>
      <c r="E114" s="24"/>
      <c r="F114" s="19">
        <f>SUM(F109:F113)</f>
        <v>0</v>
      </c>
      <c r="G114" s="19">
        <f>SUM(G109:G113)</f>
        <v>0</v>
      </c>
      <c r="H114" s="19">
        <f>SUM(H109:H113)</f>
        <v>0</v>
      </c>
      <c r="I114" s="20">
        <v>1</v>
      </c>
      <c r="J114" s="19">
        <f>SUM(J109:J113)</f>
        <v>0</v>
      </c>
      <c r="K114" s="19">
        <f>SUM(K109:K113)</f>
        <v>0</v>
      </c>
      <c r="L114" s="19">
        <f>SUM(L109:L113)</f>
        <v>0</v>
      </c>
      <c r="M114" s="20">
        <v>1</v>
      </c>
      <c r="N114" s="19">
        <f>N109</f>
        <v>0</v>
      </c>
      <c r="O114" s="19">
        <f>SUM(O109:O113)</f>
        <v>0</v>
      </c>
      <c r="P114" s="19">
        <f>SUM(P109:P113)</f>
        <v>0</v>
      </c>
      <c r="Q114" s="19">
        <f>SUM(Q109:Q113)</f>
        <v>0</v>
      </c>
      <c r="R114" s="20">
        <v>1</v>
      </c>
      <c r="S114" s="19">
        <f>S109</f>
        <v>0</v>
      </c>
      <c r="T114" s="22">
        <f>T109</f>
        <v>0</v>
      </c>
      <c r="U114" s="164">
        <f>SUM(U109:U113)</f>
        <v>0</v>
      </c>
      <c r="V114" s="74">
        <f>SUM(V109:V113)</f>
        <v>0</v>
      </c>
      <c r="W114" s="165">
        <f t="shared" si="1"/>
        <v>0</v>
      </c>
      <c r="X114" s="187">
        <f>IFERROR(((1-(1-T114)*W114)*1),0)</f>
        <v>1</v>
      </c>
      <c r="Y114" s="66"/>
      <c r="Z114" s="66"/>
      <c r="AA114" s="66"/>
      <c r="AB114" s="66"/>
      <c r="AC114" s="66"/>
      <c r="AD114" s="66"/>
      <c r="AE114" s="66"/>
      <c r="AF114" s="66"/>
      <c r="AG114" s="66"/>
      <c r="AH114" s="66"/>
      <c r="AI114" s="66"/>
      <c r="AJ114" s="66"/>
    </row>
    <row r="115" spans="1:36" ht="15" customHeight="1" x14ac:dyDescent="0.25">
      <c r="A115" s="337">
        <f>A109+1</f>
        <v>19</v>
      </c>
      <c r="B115" s="341"/>
      <c r="C115" s="321"/>
      <c r="D115" s="321"/>
      <c r="E115" s="35" t="s">
        <v>45</v>
      </c>
      <c r="F115" s="176">
        <v>0</v>
      </c>
      <c r="G115" s="176">
        <v>0</v>
      </c>
      <c r="H115" s="178">
        <f>F115+G115</f>
        <v>0</v>
      </c>
      <c r="I115" s="70">
        <f>IFERROR((H115/$H$120),0)</f>
        <v>0</v>
      </c>
      <c r="J115" s="176">
        <v>0</v>
      </c>
      <c r="K115" s="176">
        <v>0</v>
      </c>
      <c r="L115" s="178">
        <f>J115+K115</f>
        <v>0</v>
      </c>
      <c r="M115" s="70">
        <f>IFERROR((L115/$L$120),0)</f>
        <v>0</v>
      </c>
      <c r="N115" s="335">
        <v>0</v>
      </c>
      <c r="O115" s="176">
        <v>0</v>
      </c>
      <c r="P115" s="176">
        <v>0</v>
      </c>
      <c r="Q115" s="178">
        <f>O115+P115</f>
        <v>0</v>
      </c>
      <c r="R115" s="70">
        <f>IFERROR((Q115/$Q$120),0)</f>
        <v>0</v>
      </c>
      <c r="S115" s="336">
        <f>N120-Q120</f>
        <v>0</v>
      </c>
      <c r="T115" s="323">
        <f>IFERROR((S115/N120),0)</f>
        <v>0</v>
      </c>
      <c r="U115" s="176">
        <v>0</v>
      </c>
      <c r="V115" s="176">
        <v>0</v>
      </c>
      <c r="W115" s="163">
        <f t="shared" si="1"/>
        <v>0</v>
      </c>
      <c r="X115" s="314"/>
    </row>
    <row r="116" spans="1:36" ht="15" customHeight="1" x14ac:dyDescent="0.25">
      <c r="A116" s="337"/>
      <c r="B116" s="341"/>
      <c r="C116" s="321"/>
      <c r="D116" s="321"/>
      <c r="E116" s="35" t="s">
        <v>46</v>
      </c>
      <c r="F116" s="176">
        <v>0</v>
      </c>
      <c r="G116" s="176">
        <v>0</v>
      </c>
      <c r="H116" s="178">
        <f>F116+G116</f>
        <v>0</v>
      </c>
      <c r="I116" s="70">
        <f>IFERROR((H116/$H$120),0)</f>
        <v>0</v>
      </c>
      <c r="J116" s="176">
        <v>0</v>
      </c>
      <c r="K116" s="176">
        <v>0</v>
      </c>
      <c r="L116" s="178">
        <f>J116+K116</f>
        <v>0</v>
      </c>
      <c r="M116" s="70">
        <f>IFERROR((L116/$L$120),0)</f>
        <v>0</v>
      </c>
      <c r="N116" s="335"/>
      <c r="O116" s="176">
        <v>0</v>
      </c>
      <c r="P116" s="176">
        <v>0</v>
      </c>
      <c r="Q116" s="178">
        <f>O116+P116</f>
        <v>0</v>
      </c>
      <c r="R116" s="70">
        <f>IFERROR((Q116/$Q$120),0)</f>
        <v>0</v>
      </c>
      <c r="S116" s="336"/>
      <c r="T116" s="323"/>
      <c r="U116" s="176">
        <v>0</v>
      </c>
      <c r="V116" s="176">
        <v>0</v>
      </c>
      <c r="W116" s="163">
        <f t="shared" si="1"/>
        <v>0</v>
      </c>
      <c r="X116" s="315"/>
    </row>
    <row r="117" spans="1:36" ht="15" customHeight="1" x14ac:dyDescent="0.25">
      <c r="A117" s="337"/>
      <c r="B117" s="341"/>
      <c r="C117" s="321"/>
      <c r="D117" s="321"/>
      <c r="E117" s="35" t="s">
        <v>47</v>
      </c>
      <c r="F117" s="176">
        <v>0</v>
      </c>
      <c r="G117" s="176">
        <v>0</v>
      </c>
      <c r="H117" s="178">
        <f>F117+G117</f>
        <v>0</v>
      </c>
      <c r="I117" s="70">
        <f>IFERROR((H117/$H$120),0)</f>
        <v>0</v>
      </c>
      <c r="J117" s="176">
        <v>0</v>
      </c>
      <c r="K117" s="176">
        <v>0</v>
      </c>
      <c r="L117" s="178">
        <f>J117+K117</f>
        <v>0</v>
      </c>
      <c r="M117" s="70">
        <f>IFERROR((L117/$L$120),0)</f>
        <v>0</v>
      </c>
      <c r="N117" s="335"/>
      <c r="O117" s="176">
        <v>0</v>
      </c>
      <c r="P117" s="176">
        <v>0</v>
      </c>
      <c r="Q117" s="178">
        <f>O117+P117</f>
        <v>0</v>
      </c>
      <c r="R117" s="70">
        <f>IFERROR((Q117/$Q$120),0)</f>
        <v>0</v>
      </c>
      <c r="S117" s="336"/>
      <c r="T117" s="323"/>
      <c r="U117" s="176">
        <v>0</v>
      </c>
      <c r="V117" s="176">
        <v>0</v>
      </c>
      <c r="W117" s="163">
        <f t="shared" si="1"/>
        <v>0</v>
      </c>
      <c r="X117" s="315"/>
    </row>
    <row r="118" spans="1:36" ht="15" customHeight="1" x14ac:dyDescent="0.25">
      <c r="A118" s="337"/>
      <c r="B118" s="341"/>
      <c r="C118" s="321"/>
      <c r="D118" s="321"/>
      <c r="E118" s="35" t="s">
        <v>48</v>
      </c>
      <c r="F118" s="176">
        <v>0</v>
      </c>
      <c r="G118" s="176">
        <v>0</v>
      </c>
      <c r="H118" s="178">
        <f>F118+G118</f>
        <v>0</v>
      </c>
      <c r="I118" s="70">
        <f>IFERROR((H118/$H$120),0)</f>
        <v>0</v>
      </c>
      <c r="J118" s="176">
        <v>0</v>
      </c>
      <c r="K118" s="176">
        <v>0</v>
      </c>
      <c r="L118" s="178">
        <f>J118+K118</f>
        <v>0</v>
      </c>
      <c r="M118" s="70">
        <f>IFERROR((L118/$L$120),0)</f>
        <v>0</v>
      </c>
      <c r="N118" s="335"/>
      <c r="O118" s="176">
        <v>0</v>
      </c>
      <c r="P118" s="176">
        <v>0</v>
      </c>
      <c r="Q118" s="178">
        <f>O118+P118</f>
        <v>0</v>
      </c>
      <c r="R118" s="70">
        <f>IFERROR((Q118/$Q$120),0)</f>
        <v>0</v>
      </c>
      <c r="S118" s="336"/>
      <c r="T118" s="323"/>
      <c r="U118" s="176">
        <v>0</v>
      </c>
      <c r="V118" s="176">
        <v>0</v>
      </c>
      <c r="W118" s="163">
        <f t="shared" si="1"/>
        <v>0</v>
      </c>
      <c r="X118" s="315"/>
    </row>
    <row r="119" spans="1:36" ht="15.75" customHeight="1" thickBot="1" x14ac:dyDescent="0.3">
      <c r="A119" s="337"/>
      <c r="B119" s="341"/>
      <c r="C119" s="321"/>
      <c r="D119" s="321"/>
      <c r="E119" s="35" t="s">
        <v>49</v>
      </c>
      <c r="F119" s="176">
        <v>0</v>
      </c>
      <c r="G119" s="176">
        <v>0</v>
      </c>
      <c r="H119" s="178">
        <f>F119+G119</f>
        <v>0</v>
      </c>
      <c r="I119" s="70">
        <f>IFERROR((H119/$H$120),0)</f>
        <v>0</v>
      </c>
      <c r="J119" s="176">
        <v>0</v>
      </c>
      <c r="K119" s="176">
        <v>0</v>
      </c>
      <c r="L119" s="178">
        <f>J119+K119</f>
        <v>0</v>
      </c>
      <c r="M119" s="70">
        <f>IFERROR((L119/$L$120),0)</f>
        <v>0</v>
      </c>
      <c r="N119" s="335"/>
      <c r="O119" s="176">
        <v>0</v>
      </c>
      <c r="P119" s="176">
        <v>0</v>
      </c>
      <c r="Q119" s="178">
        <f>O119+P119</f>
        <v>0</v>
      </c>
      <c r="R119" s="70">
        <f>IFERROR((Q119/$Q$120),0)</f>
        <v>0</v>
      </c>
      <c r="S119" s="336"/>
      <c r="T119" s="323"/>
      <c r="U119" s="176">
        <v>0</v>
      </c>
      <c r="V119" s="176">
        <v>0</v>
      </c>
      <c r="W119" s="163">
        <f t="shared" si="1"/>
        <v>0</v>
      </c>
      <c r="X119" s="316"/>
    </row>
    <row r="120" spans="1:36" s="23" customFormat="1" ht="15.75" customHeight="1" thickBot="1" x14ac:dyDescent="0.3">
      <c r="A120" s="330" t="s">
        <v>51</v>
      </c>
      <c r="B120" s="331"/>
      <c r="C120" s="332"/>
      <c r="D120" s="177"/>
      <c r="E120" s="24"/>
      <c r="F120" s="19">
        <f>SUM(F115:F119)</f>
        <v>0</v>
      </c>
      <c r="G120" s="19">
        <f>SUM(G115:G119)</f>
        <v>0</v>
      </c>
      <c r="H120" s="19">
        <f>SUM(H115:H119)</f>
        <v>0</v>
      </c>
      <c r="I120" s="20">
        <v>1</v>
      </c>
      <c r="J120" s="19">
        <f>SUM(J115:J119)</f>
        <v>0</v>
      </c>
      <c r="K120" s="19">
        <f>SUM(K115:K119)</f>
        <v>0</v>
      </c>
      <c r="L120" s="19">
        <f>SUM(L115:L119)</f>
        <v>0</v>
      </c>
      <c r="M120" s="20">
        <v>1</v>
      </c>
      <c r="N120" s="19">
        <f>N115</f>
        <v>0</v>
      </c>
      <c r="O120" s="19">
        <f>SUM(O115:O119)</f>
        <v>0</v>
      </c>
      <c r="P120" s="19">
        <f>SUM(P115:P119)</f>
        <v>0</v>
      </c>
      <c r="Q120" s="19">
        <f>SUM(Q115:Q119)</f>
        <v>0</v>
      </c>
      <c r="R120" s="20">
        <v>1</v>
      </c>
      <c r="S120" s="19">
        <f>S115</f>
        <v>0</v>
      </c>
      <c r="T120" s="22">
        <f>T115</f>
        <v>0</v>
      </c>
      <c r="U120" s="164">
        <f>SUM(U115:U119)</f>
        <v>0</v>
      </c>
      <c r="V120" s="74">
        <f>SUM(V115:V119)</f>
        <v>0</v>
      </c>
      <c r="W120" s="165">
        <f t="shared" si="1"/>
        <v>0</v>
      </c>
      <c r="X120" s="187">
        <f>IFERROR(((1-(1-T120)*W120)*1),0)</f>
        <v>1</v>
      </c>
      <c r="Y120" s="66"/>
      <c r="Z120" s="66"/>
      <c r="AA120" s="66"/>
      <c r="AB120" s="66"/>
      <c r="AC120" s="66"/>
      <c r="AD120" s="66"/>
      <c r="AE120" s="66"/>
      <c r="AF120" s="66"/>
      <c r="AG120" s="66"/>
      <c r="AH120" s="66"/>
      <c r="AI120" s="66"/>
      <c r="AJ120" s="66"/>
    </row>
    <row r="121" spans="1:36" ht="15" customHeight="1" x14ac:dyDescent="0.25">
      <c r="A121" s="337">
        <f>A115+1</f>
        <v>20</v>
      </c>
      <c r="B121" s="341"/>
      <c r="C121" s="321"/>
      <c r="D121" s="321"/>
      <c r="E121" s="35" t="s">
        <v>45</v>
      </c>
      <c r="F121" s="176">
        <v>0</v>
      </c>
      <c r="G121" s="176">
        <v>0</v>
      </c>
      <c r="H121" s="178">
        <f>F121+G121</f>
        <v>0</v>
      </c>
      <c r="I121" s="70" t="e">
        <f>H121/$H$126</f>
        <v>#DIV/0!</v>
      </c>
      <c r="J121" s="176">
        <v>0</v>
      </c>
      <c r="K121" s="176">
        <v>0</v>
      </c>
      <c r="L121" s="178">
        <f>J121+K121</f>
        <v>0</v>
      </c>
      <c r="M121" s="70" t="e">
        <f>L121/$L$126</f>
        <v>#DIV/0!</v>
      </c>
      <c r="N121" s="335">
        <v>0</v>
      </c>
      <c r="O121" s="176">
        <v>0</v>
      </c>
      <c r="P121" s="176">
        <v>0</v>
      </c>
      <c r="Q121" s="178">
        <f>O121+P121</f>
        <v>0</v>
      </c>
      <c r="R121" s="70" t="e">
        <f>Q121/$Q$126</f>
        <v>#DIV/0!</v>
      </c>
      <c r="S121" s="336">
        <f>N126-Q126</f>
        <v>0</v>
      </c>
      <c r="T121" s="323">
        <f>IFERROR((S121/N126),0)</f>
        <v>0</v>
      </c>
      <c r="U121" s="176">
        <v>0</v>
      </c>
      <c r="V121" s="176">
        <v>0</v>
      </c>
      <c r="W121" s="163">
        <f t="shared" si="1"/>
        <v>0</v>
      </c>
      <c r="X121" s="314"/>
    </row>
    <row r="122" spans="1:36" ht="15" customHeight="1" x14ac:dyDescent="0.25">
      <c r="A122" s="337"/>
      <c r="B122" s="341"/>
      <c r="C122" s="321"/>
      <c r="D122" s="321"/>
      <c r="E122" s="35" t="s">
        <v>46</v>
      </c>
      <c r="F122" s="176">
        <v>0</v>
      </c>
      <c r="G122" s="176">
        <v>0</v>
      </c>
      <c r="H122" s="178">
        <f>F122+G122</f>
        <v>0</v>
      </c>
      <c r="I122" s="70" t="e">
        <f>H122/$H$126</f>
        <v>#DIV/0!</v>
      </c>
      <c r="J122" s="176">
        <v>0</v>
      </c>
      <c r="K122" s="176">
        <v>0</v>
      </c>
      <c r="L122" s="178">
        <f>J122+K122</f>
        <v>0</v>
      </c>
      <c r="M122" s="70" t="e">
        <f>L122/$L$126</f>
        <v>#DIV/0!</v>
      </c>
      <c r="N122" s="335"/>
      <c r="O122" s="176">
        <v>0</v>
      </c>
      <c r="P122" s="176">
        <v>0</v>
      </c>
      <c r="Q122" s="178">
        <f>O122+P122</f>
        <v>0</v>
      </c>
      <c r="R122" s="70" t="e">
        <f>Q122/$Q$126</f>
        <v>#DIV/0!</v>
      </c>
      <c r="S122" s="336"/>
      <c r="T122" s="323"/>
      <c r="U122" s="176">
        <v>0</v>
      </c>
      <c r="V122" s="176">
        <v>0</v>
      </c>
      <c r="W122" s="163">
        <f t="shared" si="1"/>
        <v>0</v>
      </c>
      <c r="X122" s="315"/>
    </row>
    <row r="123" spans="1:36" ht="15" customHeight="1" x14ac:dyDescent="0.25">
      <c r="A123" s="337"/>
      <c r="B123" s="341"/>
      <c r="C123" s="321"/>
      <c r="D123" s="321"/>
      <c r="E123" s="35" t="s">
        <v>47</v>
      </c>
      <c r="F123" s="176">
        <v>0</v>
      </c>
      <c r="G123" s="176">
        <v>0</v>
      </c>
      <c r="H123" s="178">
        <f>F123+G123</f>
        <v>0</v>
      </c>
      <c r="I123" s="70" t="e">
        <f>H123/$H$126</f>
        <v>#DIV/0!</v>
      </c>
      <c r="J123" s="176">
        <v>0</v>
      </c>
      <c r="K123" s="176">
        <v>0</v>
      </c>
      <c r="L123" s="178">
        <f>J123+K123</f>
        <v>0</v>
      </c>
      <c r="M123" s="70" t="e">
        <f>L123/$L$126</f>
        <v>#DIV/0!</v>
      </c>
      <c r="N123" s="335"/>
      <c r="O123" s="176">
        <v>0</v>
      </c>
      <c r="P123" s="176">
        <v>0</v>
      </c>
      <c r="Q123" s="178">
        <f>O123+P123</f>
        <v>0</v>
      </c>
      <c r="R123" s="70" t="e">
        <f>Q123/$Q$126</f>
        <v>#DIV/0!</v>
      </c>
      <c r="S123" s="336"/>
      <c r="T123" s="323"/>
      <c r="U123" s="176">
        <v>0</v>
      </c>
      <c r="V123" s="176">
        <v>0</v>
      </c>
      <c r="W123" s="163">
        <f t="shared" si="1"/>
        <v>0</v>
      </c>
      <c r="X123" s="315"/>
    </row>
    <row r="124" spans="1:36" ht="15" customHeight="1" x14ac:dyDescent="0.25">
      <c r="A124" s="337"/>
      <c r="B124" s="341"/>
      <c r="C124" s="321"/>
      <c r="D124" s="321"/>
      <c r="E124" s="35" t="s">
        <v>48</v>
      </c>
      <c r="F124" s="176">
        <v>0</v>
      </c>
      <c r="G124" s="176">
        <v>0</v>
      </c>
      <c r="H124" s="178">
        <f>F124+G124</f>
        <v>0</v>
      </c>
      <c r="I124" s="70" t="e">
        <f>H124/$H$126</f>
        <v>#DIV/0!</v>
      </c>
      <c r="J124" s="176">
        <v>0</v>
      </c>
      <c r="K124" s="176">
        <v>0</v>
      </c>
      <c r="L124" s="178">
        <f>J124+K124</f>
        <v>0</v>
      </c>
      <c r="M124" s="70" t="e">
        <f>L124/$L$126</f>
        <v>#DIV/0!</v>
      </c>
      <c r="N124" s="335"/>
      <c r="O124" s="176">
        <v>0</v>
      </c>
      <c r="P124" s="176">
        <v>0</v>
      </c>
      <c r="Q124" s="178">
        <f>O124+P124</f>
        <v>0</v>
      </c>
      <c r="R124" s="70" t="e">
        <f>Q124/$Q$126</f>
        <v>#DIV/0!</v>
      </c>
      <c r="S124" s="336"/>
      <c r="T124" s="323"/>
      <c r="U124" s="176">
        <v>0</v>
      </c>
      <c r="V124" s="176">
        <v>0</v>
      </c>
      <c r="W124" s="163">
        <f t="shared" si="1"/>
        <v>0</v>
      </c>
      <c r="X124" s="315"/>
    </row>
    <row r="125" spans="1:36" ht="15.75" customHeight="1" thickBot="1" x14ac:dyDescent="0.3">
      <c r="A125" s="337"/>
      <c r="B125" s="341"/>
      <c r="C125" s="321"/>
      <c r="D125" s="321"/>
      <c r="E125" s="35" t="s">
        <v>49</v>
      </c>
      <c r="F125" s="176">
        <v>0</v>
      </c>
      <c r="G125" s="176">
        <v>0</v>
      </c>
      <c r="H125" s="178">
        <f>F125+G125</f>
        <v>0</v>
      </c>
      <c r="I125" s="70" t="e">
        <f>H125/$H$126</f>
        <v>#DIV/0!</v>
      </c>
      <c r="J125" s="176">
        <v>0</v>
      </c>
      <c r="K125" s="176">
        <v>0</v>
      </c>
      <c r="L125" s="178">
        <f>J125+K125</f>
        <v>0</v>
      </c>
      <c r="M125" s="70" t="e">
        <f>L125/$L$126</f>
        <v>#DIV/0!</v>
      </c>
      <c r="N125" s="335"/>
      <c r="O125" s="176">
        <v>0</v>
      </c>
      <c r="P125" s="176">
        <v>0</v>
      </c>
      <c r="Q125" s="178">
        <f>O125+P125</f>
        <v>0</v>
      </c>
      <c r="R125" s="70" t="e">
        <f>Q125/$Q$126</f>
        <v>#DIV/0!</v>
      </c>
      <c r="S125" s="336"/>
      <c r="T125" s="323"/>
      <c r="U125" s="176">
        <v>0</v>
      </c>
      <c r="V125" s="176">
        <v>0</v>
      </c>
      <c r="W125" s="163">
        <f t="shared" si="1"/>
        <v>0</v>
      </c>
      <c r="X125" s="316"/>
    </row>
    <row r="126" spans="1:36" s="23" customFormat="1" ht="15.75" customHeight="1" thickBot="1" x14ac:dyDescent="0.3">
      <c r="A126" s="330" t="s">
        <v>51</v>
      </c>
      <c r="B126" s="331"/>
      <c r="C126" s="332"/>
      <c r="D126" s="177"/>
      <c r="E126" s="24"/>
      <c r="F126" s="19">
        <f>SUM(F121:F125)</f>
        <v>0</v>
      </c>
      <c r="G126" s="19">
        <f>SUM(G121:G125)</f>
        <v>0</v>
      </c>
      <c r="H126" s="19">
        <f>SUM(H121:H125)</f>
        <v>0</v>
      </c>
      <c r="I126" s="20">
        <v>1</v>
      </c>
      <c r="J126" s="19">
        <f>SUM(J121:J125)</f>
        <v>0</v>
      </c>
      <c r="K126" s="19">
        <f>SUM(K121:K125)</f>
        <v>0</v>
      </c>
      <c r="L126" s="19">
        <f>SUM(L121:L125)</f>
        <v>0</v>
      </c>
      <c r="M126" s="20">
        <v>1</v>
      </c>
      <c r="N126" s="19">
        <f>N121</f>
        <v>0</v>
      </c>
      <c r="O126" s="19">
        <f>SUM(O121:O125)</f>
        <v>0</v>
      </c>
      <c r="P126" s="19">
        <f>SUM(P121:P125)</f>
        <v>0</v>
      </c>
      <c r="Q126" s="19">
        <f>SUM(Q121:Q125)</f>
        <v>0</v>
      </c>
      <c r="R126" s="20">
        <v>1</v>
      </c>
      <c r="S126" s="19">
        <f>S121</f>
        <v>0</v>
      </c>
      <c r="T126" s="22">
        <f>T121</f>
        <v>0</v>
      </c>
      <c r="U126" s="164">
        <f>SUM(U121:U125)</f>
        <v>0</v>
      </c>
      <c r="V126" s="74">
        <f>SUM(V121:V125)</f>
        <v>0</v>
      </c>
      <c r="W126" s="165">
        <f t="shared" si="1"/>
        <v>0</v>
      </c>
      <c r="X126" s="187">
        <f>IFERROR(((1-(1-T126)*W126)*1),0)</f>
        <v>1</v>
      </c>
      <c r="Y126" s="66"/>
      <c r="Z126" s="66"/>
      <c r="AA126" s="66"/>
      <c r="AB126" s="66"/>
      <c r="AC126" s="66"/>
      <c r="AD126" s="66"/>
      <c r="AE126" s="66"/>
      <c r="AF126" s="66"/>
      <c r="AG126" s="66"/>
      <c r="AH126" s="66"/>
      <c r="AI126" s="66"/>
      <c r="AJ126" s="66"/>
    </row>
    <row r="127" spans="1:36" ht="15" customHeight="1" x14ac:dyDescent="0.25">
      <c r="A127" s="337">
        <f>A121+1</f>
        <v>21</v>
      </c>
      <c r="B127" s="341"/>
      <c r="C127" s="321"/>
      <c r="D127" s="321"/>
      <c r="E127" s="35" t="s">
        <v>45</v>
      </c>
      <c r="F127" s="176">
        <v>0</v>
      </c>
      <c r="G127" s="176">
        <v>0</v>
      </c>
      <c r="H127" s="178">
        <f>F127+G127</f>
        <v>0</v>
      </c>
      <c r="I127" s="70" t="e">
        <f>H127/$H$132</f>
        <v>#DIV/0!</v>
      </c>
      <c r="J127" s="176">
        <v>0</v>
      </c>
      <c r="K127" s="176">
        <v>0</v>
      </c>
      <c r="L127" s="178">
        <f>J127+K127</f>
        <v>0</v>
      </c>
      <c r="M127" s="70" t="e">
        <f>L127/$L$132</f>
        <v>#DIV/0!</v>
      </c>
      <c r="N127" s="335">
        <v>0</v>
      </c>
      <c r="O127" s="176">
        <v>0</v>
      </c>
      <c r="P127" s="176">
        <v>0</v>
      </c>
      <c r="Q127" s="178">
        <f>O127+P127</f>
        <v>0</v>
      </c>
      <c r="R127" s="70" t="e">
        <f>Q127/$Q$132</f>
        <v>#DIV/0!</v>
      </c>
      <c r="S127" s="336">
        <f>N132-Q132</f>
        <v>0</v>
      </c>
      <c r="T127" s="323">
        <f>IFERROR((S127/N132),0)</f>
        <v>0</v>
      </c>
      <c r="U127" s="176">
        <v>0</v>
      </c>
      <c r="V127" s="176">
        <v>0</v>
      </c>
      <c r="W127" s="163">
        <f t="shared" si="1"/>
        <v>0</v>
      </c>
      <c r="X127" s="314"/>
    </row>
    <row r="128" spans="1:36" ht="15" customHeight="1" x14ac:dyDescent="0.25">
      <c r="A128" s="337"/>
      <c r="B128" s="341"/>
      <c r="C128" s="321"/>
      <c r="D128" s="321"/>
      <c r="E128" s="35" t="s">
        <v>46</v>
      </c>
      <c r="F128" s="176">
        <v>0</v>
      </c>
      <c r="G128" s="176">
        <v>0</v>
      </c>
      <c r="H128" s="178">
        <f>F128+G128</f>
        <v>0</v>
      </c>
      <c r="I128" s="70" t="e">
        <f>H128/$H$132</f>
        <v>#DIV/0!</v>
      </c>
      <c r="J128" s="176">
        <v>0</v>
      </c>
      <c r="K128" s="176">
        <v>0</v>
      </c>
      <c r="L128" s="178">
        <f>J128+K128</f>
        <v>0</v>
      </c>
      <c r="M128" s="70" t="e">
        <f>L128/$L$132</f>
        <v>#DIV/0!</v>
      </c>
      <c r="N128" s="335"/>
      <c r="O128" s="176">
        <v>0</v>
      </c>
      <c r="P128" s="176">
        <v>0</v>
      </c>
      <c r="Q128" s="178">
        <f>O128+P128</f>
        <v>0</v>
      </c>
      <c r="R128" s="70" t="e">
        <f>Q128/$Q$132</f>
        <v>#DIV/0!</v>
      </c>
      <c r="S128" s="336"/>
      <c r="T128" s="323"/>
      <c r="U128" s="176">
        <v>0</v>
      </c>
      <c r="V128" s="176">
        <v>0</v>
      </c>
      <c r="W128" s="163">
        <f t="shared" si="1"/>
        <v>0</v>
      </c>
      <c r="X128" s="315"/>
    </row>
    <row r="129" spans="1:36" ht="15" customHeight="1" x14ac:dyDescent="0.25">
      <c r="A129" s="337"/>
      <c r="B129" s="341"/>
      <c r="C129" s="321"/>
      <c r="D129" s="321"/>
      <c r="E129" s="35" t="s">
        <v>47</v>
      </c>
      <c r="F129" s="176">
        <v>0</v>
      </c>
      <c r="G129" s="176">
        <v>0</v>
      </c>
      <c r="H129" s="178">
        <f>F129+G129</f>
        <v>0</v>
      </c>
      <c r="I129" s="70" t="e">
        <f>H129/$H$132</f>
        <v>#DIV/0!</v>
      </c>
      <c r="J129" s="176">
        <v>0</v>
      </c>
      <c r="K129" s="176">
        <v>0</v>
      </c>
      <c r="L129" s="178">
        <f>J129+K129</f>
        <v>0</v>
      </c>
      <c r="M129" s="70" t="e">
        <f>L129/$L$132</f>
        <v>#DIV/0!</v>
      </c>
      <c r="N129" s="335"/>
      <c r="O129" s="176">
        <v>0</v>
      </c>
      <c r="P129" s="176">
        <v>0</v>
      </c>
      <c r="Q129" s="178">
        <f>O129+P129</f>
        <v>0</v>
      </c>
      <c r="R129" s="70" t="e">
        <f>Q129/$Q$132</f>
        <v>#DIV/0!</v>
      </c>
      <c r="S129" s="336"/>
      <c r="T129" s="323"/>
      <c r="U129" s="176">
        <v>0</v>
      </c>
      <c r="V129" s="176">
        <v>0</v>
      </c>
      <c r="W129" s="163">
        <f t="shared" si="1"/>
        <v>0</v>
      </c>
      <c r="X129" s="315"/>
    </row>
    <row r="130" spans="1:36" ht="15" customHeight="1" x14ac:dyDescent="0.25">
      <c r="A130" s="337"/>
      <c r="B130" s="341"/>
      <c r="C130" s="321"/>
      <c r="D130" s="321"/>
      <c r="E130" s="35" t="s">
        <v>48</v>
      </c>
      <c r="F130" s="176">
        <v>0</v>
      </c>
      <c r="G130" s="176">
        <v>0</v>
      </c>
      <c r="H130" s="178">
        <f>F130+G130</f>
        <v>0</v>
      </c>
      <c r="I130" s="70" t="e">
        <f>H130/$H$132</f>
        <v>#DIV/0!</v>
      </c>
      <c r="J130" s="176">
        <v>0</v>
      </c>
      <c r="K130" s="176">
        <v>0</v>
      </c>
      <c r="L130" s="178">
        <f>J130+K130</f>
        <v>0</v>
      </c>
      <c r="M130" s="70" t="e">
        <f>L130/$L$132</f>
        <v>#DIV/0!</v>
      </c>
      <c r="N130" s="335"/>
      <c r="O130" s="176">
        <v>0</v>
      </c>
      <c r="P130" s="176">
        <v>0</v>
      </c>
      <c r="Q130" s="178">
        <f>O130+P130</f>
        <v>0</v>
      </c>
      <c r="R130" s="70" t="e">
        <f>Q130/$Q$132</f>
        <v>#DIV/0!</v>
      </c>
      <c r="S130" s="336"/>
      <c r="T130" s="323"/>
      <c r="U130" s="176">
        <v>0</v>
      </c>
      <c r="V130" s="176">
        <v>0</v>
      </c>
      <c r="W130" s="163">
        <f t="shared" si="1"/>
        <v>0</v>
      </c>
      <c r="X130" s="315"/>
    </row>
    <row r="131" spans="1:36" ht="15.75" customHeight="1" thickBot="1" x14ac:dyDescent="0.3">
      <c r="A131" s="337"/>
      <c r="B131" s="341"/>
      <c r="C131" s="321"/>
      <c r="D131" s="321"/>
      <c r="E131" s="35" t="s">
        <v>49</v>
      </c>
      <c r="F131" s="176">
        <v>0</v>
      </c>
      <c r="G131" s="176">
        <v>0</v>
      </c>
      <c r="H131" s="178">
        <f>F131+G131</f>
        <v>0</v>
      </c>
      <c r="I131" s="70" t="e">
        <f>H131/$H$132</f>
        <v>#DIV/0!</v>
      </c>
      <c r="J131" s="176">
        <v>0</v>
      </c>
      <c r="K131" s="176">
        <v>0</v>
      </c>
      <c r="L131" s="178">
        <f>J131+K131</f>
        <v>0</v>
      </c>
      <c r="M131" s="70" t="e">
        <f>L131/$L$132</f>
        <v>#DIV/0!</v>
      </c>
      <c r="N131" s="335"/>
      <c r="O131" s="176">
        <v>0</v>
      </c>
      <c r="P131" s="176">
        <v>0</v>
      </c>
      <c r="Q131" s="178">
        <f>O131+P131</f>
        <v>0</v>
      </c>
      <c r="R131" s="70" t="e">
        <f>Q131/$Q$132</f>
        <v>#DIV/0!</v>
      </c>
      <c r="S131" s="336"/>
      <c r="T131" s="323"/>
      <c r="U131" s="176">
        <v>0</v>
      </c>
      <c r="V131" s="176">
        <v>0</v>
      </c>
      <c r="W131" s="163">
        <f t="shared" si="1"/>
        <v>0</v>
      </c>
      <c r="X131" s="316"/>
    </row>
    <row r="132" spans="1:36" s="23" customFormat="1" ht="15.75" customHeight="1" thickBot="1" x14ac:dyDescent="0.3">
      <c r="A132" s="330" t="s">
        <v>51</v>
      </c>
      <c r="B132" s="331"/>
      <c r="C132" s="332"/>
      <c r="D132" s="177"/>
      <c r="E132" s="24"/>
      <c r="F132" s="19">
        <f>SUM(F127:F131)</f>
        <v>0</v>
      </c>
      <c r="G132" s="19">
        <f>SUM(G127:G131)</f>
        <v>0</v>
      </c>
      <c r="H132" s="19">
        <f>SUM(H127:H131)</f>
        <v>0</v>
      </c>
      <c r="I132" s="20">
        <v>1</v>
      </c>
      <c r="J132" s="19">
        <f>SUM(J127:J131)</f>
        <v>0</v>
      </c>
      <c r="K132" s="19">
        <f>SUM(K127:K131)</f>
        <v>0</v>
      </c>
      <c r="L132" s="19">
        <f>SUM(L127:L131)</f>
        <v>0</v>
      </c>
      <c r="M132" s="20">
        <v>1</v>
      </c>
      <c r="N132" s="19">
        <f>N127</f>
        <v>0</v>
      </c>
      <c r="O132" s="19">
        <f>SUM(O127:O131)</f>
        <v>0</v>
      </c>
      <c r="P132" s="19">
        <f>SUM(P127:P131)</f>
        <v>0</v>
      </c>
      <c r="Q132" s="19">
        <f>SUM(Q127:Q131)</f>
        <v>0</v>
      </c>
      <c r="R132" s="20">
        <v>1</v>
      </c>
      <c r="S132" s="19">
        <f>S127</f>
        <v>0</v>
      </c>
      <c r="T132" s="22">
        <f>T127</f>
        <v>0</v>
      </c>
      <c r="U132" s="164">
        <f>SUM(U127:U131)</f>
        <v>0</v>
      </c>
      <c r="V132" s="74">
        <f>SUM(V127:V131)</f>
        <v>0</v>
      </c>
      <c r="W132" s="165">
        <f t="shared" si="1"/>
        <v>0</v>
      </c>
      <c r="X132" s="187">
        <f>IFERROR(((1-(1-T132)*W132)*1),0)</f>
        <v>1</v>
      </c>
      <c r="Y132" s="66"/>
      <c r="Z132" s="66"/>
      <c r="AA132" s="66"/>
      <c r="AB132" s="66"/>
      <c r="AC132" s="66"/>
      <c r="AD132" s="66"/>
      <c r="AE132" s="66"/>
      <c r="AF132" s="66"/>
      <c r="AG132" s="66"/>
      <c r="AH132" s="66"/>
      <c r="AI132" s="66"/>
      <c r="AJ132" s="66"/>
    </row>
    <row r="133" spans="1:36" ht="15" customHeight="1" x14ac:dyDescent="0.25">
      <c r="A133" s="337">
        <f>A127+1</f>
        <v>22</v>
      </c>
      <c r="B133" s="341"/>
      <c r="C133" s="321"/>
      <c r="D133" s="321"/>
      <c r="E133" s="35" t="s">
        <v>45</v>
      </c>
      <c r="F133" s="176">
        <v>0</v>
      </c>
      <c r="G133" s="176">
        <v>0</v>
      </c>
      <c r="H133" s="178">
        <f>F133+G133</f>
        <v>0</v>
      </c>
      <c r="I133" s="70" t="e">
        <f>H133/$H$138</f>
        <v>#DIV/0!</v>
      </c>
      <c r="J133" s="176">
        <v>0</v>
      </c>
      <c r="K133" s="176">
        <v>0</v>
      </c>
      <c r="L133" s="178">
        <f>J133+K133</f>
        <v>0</v>
      </c>
      <c r="M133" s="70" t="e">
        <f>L133/$L$138</f>
        <v>#DIV/0!</v>
      </c>
      <c r="N133" s="335">
        <v>0</v>
      </c>
      <c r="O133" s="176">
        <v>0</v>
      </c>
      <c r="P133" s="176">
        <v>0</v>
      </c>
      <c r="Q133" s="178">
        <f>O133+P133</f>
        <v>0</v>
      </c>
      <c r="R133" s="70" t="e">
        <f>Q133/$Q$138</f>
        <v>#DIV/0!</v>
      </c>
      <c r="S133" s="336">
        <f>N138-Q138</f>
        <v>0</v>
      </c>
      <c r="T133" s="323">
        <f>IFERROR((S133/N138),0)</f>
        <v>0</v>
      </c>
      <c r="U133" s="176">
        <v>0</v>
      </c>
      <c r="V133" s="176">
        <v>0</v>
      </c>
      <c r="W133" s="163">
        <f t="shared" si="1"/>
        <v>0</v>
      </c>
      <c r="X133" s="314"/>
    </row>
    <row r="134" spans="1:36" ht="15" customHeight="1" x14ac:dyDescent="0.25">
      <c r="A134" s="337"/>
      <c r="B134" s="341"/>
      <c r="C134" s="321"/>
      <c r="D134" s="321"/>
      <c r="E134" s="35" t="s">
        <v>46</v>
      </c>
      <c r="F134" s="176">
        <v>0</v>
      </c>
      <c r="G134" s="176">
        <v>0</v>
      </c>
      <c r="H134" s="178">
        <f>F134+G134</f>
        <v>0</v>
      </c>
      <c r="I134" s="70" t="e">
        <f>H134/$H$138</f>
        <v>#DIV/0!</v>
      </c>
      <c r="J134" s="176">
        <v>0</v>
      </c>
      <c r="K134" s="176">
        <v>0</v>
      </c>
      <c r="L134" s="178">
        <f>J134+K134</f>
        <v>0</v>
      </c>
      <c r="M134" s="70" t="e">
        <f>L134/$L$138</f>
        <v>#DIV/0!</v>
      </c>
      <c r="N134" s="335"/>
      <c r="O134" s="176">
        <v>0</v>
      </c>
      <c r="P134" s="176">
        <v>0</v>
      </c>
      <c r="Q134" s="178">
        <f>O134+P134</f>
        <v>0</v>
      </c>
      <c r="R134" s="70" t="e">
        <f>Q134/$Q$138</f>
        <v>#DIV/0!</v>
      </c>
      <c r="S134" s="336"/>
      <c r="T134" s="323"/>
      <c r="U134" s="176">
        <v>0</v>
      </c>
      <c r="V134" s="176">
        <v>0</v>
      </c>
      <c r="W134" s="163">
        <f t="shared" si="1"/>
        <v>0</v>
      </c>
      <c r="X134" s="315"/>
    </row>
    <row r="135" spans="1:36" ht="15" customHeight="1" x14ac:dyDescent="0.25">
      <c r="A135" s="337"/>
      <c r="B135" s="341"/>
      <c r="C135" s="321"/>
      <c r="D135" s="321"/>
      <c r="E135" s="35" t="s">
        <v>47</v>
      </c>
      <c r="F135" s="176">
        <v>0</v>
      </c>
      <c r="G135" s="176">
        <v>0</v>
      </c>
      <c r="H135" s="178">
        <f>F135+G135</f>
        <v>0</v>
      </c>
      <c r="I135" s="70" t="e">
        <f>H135/$H$138</f>
        <v>#DIV/0!</v>
      </c>
      <c r="J135" s="176">
        <v>0</v>
      </c>
      <c r="K135" s="176">
        <v>0</v>
      </c>
      <c r="L135" s="178">
        <f>J135+K135</f>
        <v>0</v>
      </c>
      <c r="M135" s="70" t="e">
        <f>L135/$L$138</f>
        <v>#DIV/0!</v>
      </c>
      <c r="N135" s="335"/>
      <c r="O135" s="176">
        <v>0</v>
      </c>
      <c r="P135" s="176">
        <v>0</v>
      </c>
      <c r="Q135" s="178">
        <f>O135+P135</f>
        <v>0</v>
      </c>
      <c r="R135" s="70" t="e">
        <f>Q135/$Q$138</f>
        <v>#DIV/0!</v>
      </c>
      <c r="S135" s="336"/>
      <c r="T135" s="323"/>
      <c r="U135" s="176">
        <v>0</v>
      </c>
      <c r="V135" s="176">
        <v>0</v>
      </c>
      <c r="W135" s="163">
        <f t="shared" ref="W135:W198" si="2">IFERROR(((V135/U135)*1),0)</f>
        <v>0</v>
      </c>
      <c r="X135" s="315"/>
    </row>
    <row r="136" spans="1:36" ht="15" customHeight="1" x14ac:dyDescent="0.25">
      <c r="A136" s="337"/>
      <c r="B136" s="341"/>
      <c r="C136" s="321"/>
      <c r="D136" s="321"/>
      <c r="E136" s="35" t="s">
        <v>48</v>
      </c>
      <c r="F136" s="176">
        <v>0</v>
      </c>
      <c r="G136" s="176">
        <v>0</v>
      </c>
      <c r="H136" s="178">
        <f>F136+G136</f>
        <v>0</v>
      </c>
      <c r="I136" s="70" t="e">
        <f>H136/$H$138</f>
        <v>#DIV/0!</v>
      </c>
      <c r="J136" s="176">
        <v>0</v>
      </c>
      <c r="K136" s="176">
        <v>0</v>
      </c>
      <c r="L136" s="178">
        <f>J136+K136</f>
        <v>0</v>
      </c>
      <c r="M136" s="70" t="e">
        <f>L136/$L$138</f>
        <v>#DIV/0!</v>
      </c>
      <c r="N136" s="335"/>
      <c r="O136" s="176">
        <v>0</v>
      </c>
      <c r="P136" s="176">
        <v>0</v>
      </c>
      <c r="Q136" s="178">
        <f>O136+P136</f>
        <v>0</v>
      </c>
      <c r="R136" s="70" t="e">
        <f>Q136/$Q$138</f>
        <v>#DIV/0!</v>
      </c>
      <c r="S136" s="336"/>
      <c r="T136" s="323"/>
      <c r="U136" s="176">
        <v>0</v>
      </c>
      <c r="V136" s="176">
        <v>0</v>
      </c>
      <c r="W136" s="163">
        <f t="shared" si="2"/>
        <v>0</v>
      </c>
      <c r="X136" s="315"/>
    </row>
    <row r="137" spans="1:36" ht="15.75" customHeight="1" thickBot="1" x14ac:dyDescent="0.3">
      <c r="A137" s="337"/>
      <c r="B137" s="341"/>
      <c r="C137" s="321"/>
      <c r="D137" s="321"/>
      <c r="E137" s="35" t="s">
        <v>49</v>
      </c>
      <c r="F137" s="176">
        <v>0</v>
      </c>
      <c r="G137" s="176">
        <v>0</v>
      </c>
      <c r="H137" s="178">
        <f>F137+G137</f>
        <v>0</v>
      </c>
      <c r="I137" s="70" t="e">
        <f>H137/$H$138</f>
        <v>#DIV/0!</v>
      </c>
      <c r="J137" s="176">
        <v>0</v>
      </c>
      <c r="K137" s="176">
        <v>0</v>
      </c>
      <c r="L137" s="178">
        <f>J137+K137</f>
        <v>0</v>
      </c>
      <c r="M137" s="70" t="e">
        <f>L137/$L$138</f>
        <v>#DIV/0!</v>
      </c>
      <c r="N137" s="335"/>
      <c r="O137" s="176">
        <v>0</v>
      </c>
      <c r="P137" s="176">
        <v>0</v>
      </c>
      <c r="Q137" s="178">
        <f>O137+P137</f>
        <v>0</v>
      </c>
      <c r="R137" s="70" t="e">
        <f>Q137/$Q$138</f>
        <v>#DIV/0!</v>
      </c>
      <c r="S137" s="336"/>
      <c r="T137" s="323"/>
      <c r="U137" s="176">
        <v>0</v>
      </c>
      <c r="V137" s="176">
        <v>0</v>
      </c>
      <c r="W137" s="163">
        <f t="shared" si="2"/>
        <v>0</v>
      </c>
      <c r="X137" s="316"/>
    </row>
    <row r="138" spans="1:36" s="23" customFormat="1" ht="15.75" customHeight="1" thickBot="1" x14ac:dyDescent="0.3">
      <c r="A138" s="330" t="s">
        <v>51</v>
      </c>
      <c r="B138" s="331"/>
      <c r="C138" s="332"/>
      <c r="D138" s="177"/>
      <c r="E138" s="24"/>
      <c r="F138" s="19">
        <f>SUM(F133:F137)</f>
        <v>0</v>
      </c>
      <c r="G138" s="19">
        <f>SUM(G133:G137)</f>
        <v>0</v>
      </c>
      <c r="H138" s="19">
        <f>SUM(H133:H137)</f>
        <v>0</v>
      </c>
      <c r="I138" s="20">
        <v>1</v>
      </c>
      <c r="J138" s="19">
        <f>SUM(J133:J137)</f>
        <v>0</v>
      </c>
      <c r="K138" s="19">
        <f>SUM(K133:K137)</f>
        <v>0</v>
      </c>
      <c r="L138" s="19">
        <f>SUM(L133:L137)</f>
        <v>0</v>
      </c>
      <c r="M138" s="20">
        <v>1</v>
      </c>
      <c r="N138" s="19">
        <f>N133</f>
        <v>0</v>
      </c>
      <c r="O138" s="19">
        <f>SUM(O133:O137)</f>
        <v>0</v>
      </c>
      <c r="P138" s="19">
        <f>SUM(P133:P137)</f>
        <v>0</v>
      </c>
      <c r="Q138" s="19">
        <f>SUM(Q133:Q137)</f>
        <v>0</v>
      </c>
      <c r="R138" s="20">
        <v>1</v>
      </c>
      <c r="S138" s="19">
        <f>S133</f>
        <v>0</v>
      </c>
      <c r="T138" s="22">
        <f>T133</f>
        <v>0</v>
      </c>
      <c r="U138" s="164">
        <f>SUM(U133:U137)</f>
        <v>0</v>
      </c>
      <c r="V138" s="74">
        <f>SUM(V133:V137)</f>
        <v>0</v>
      </c>
      <c r="W138" s="165">
        <f t="shared" si="2"/>
        <v>0</v>
      </c>
      <c r="X138" s="187">
        <f>IFERROR(((1-(1-T138)*W138)*1),0)</f>
        <v>1</v>
      </c>
      <c r="Y138" s="66"/>
      <c r="Z138" s="66"/>
      <c r="AA138" s="66"/>
      <c r="AB138" s="66"/>
      <c r="AC138" s="66"/>
      <c r="AD138" s="66"/>
      <c r="AE138" s="66"/>
      <c r="AF138" s="66"/>
      <c r="AG138" s="66"/>
      <c r="AH138" s="66"/>
      <c r="AI138" s="66"/>
      <c r="AJ138" s="66"/>
    </row>
    <row r="139" spans="1:36" ht="15" customHeight="1" x14ac:dyDescent="0.25">
      <c r="A139" s="337">
        <f>A133+1</f>
        <v>23</v>
      </c>
      <c r="B139" s="341"/>
      <c r="C139" s="321"/>
      <c r="D139" s="321"/>
      <c r="E139" s="35" t="s">
        <v>45</v>
      </c>
      <c r="F139" s="176">
        <v>0</v>
      </c>
      <c r="G139" s="176">
        <v>0</v>
      </c>
      <c r="H139" s="178">
        <f>F139+G139</f>
        <v>0</v>
      </c>
      <c r="I139" s="70" t="e">
        <f>H139/$H$144</f>
        <v>#DIV/0!</v>
      </c>
      <c r="J139" s="176">
        <v>0</v>
      </c>
      <c r="K139" s="176">
        <v>0</v>
      </c>
      <c r="L139" s="178">
        <f>J139+K139</f>
        <v>0</v>
      </c>
      <c r="M139" s="70" t="e">
        <f>L139/$L$144</f>
        <v>#DIV/0!</v>
      </c>
      <c r="N139" s="335">
        <v>0</v>
      </c>
      <c r="O139" s="176">
        <v>0</v>
      </c>
      <c r="P139" s="176">
        <v>0</v>
      </c>
      <c r="Q139" s="178">
        <f>O139+P139</f>
        <v>0</v>
      </c>
      <c r="R139" s="70" t="e">
        <f>Q139/$Q$144</f>
        <v>#DIV/0!</v>
      </c>
      <c r="S139" s="336">
        <f>N144-Q144</f>
        <v>0</v>
      </c>
      <c r="T139" s="323">
        <f>IFERROR((S139/N144),0)</f>
        <v>0</v>
      </c>
      <c r="U139" s="176">
        <v>0</v>
      </c>
      <c r="V139" s="176">
        <v>0</v>
      </c>
      <c r="W139" s="163">
        <f t="shared" si="2"/>
        <v>0</v>
      </c>
      <c r="X139" s="314"/>
    </row>
    <row r="140" spans="1:36" ht="15" customHeight="1" x14ac:dyDescent="0.25">
      <c r="A140" s="337"/>
      <c r="B140" s="341"/>
      <c r="C140" s="321"/>
      <c r="D140" s="321"/>
      <c r="E140" s="35" t="s">
        <v>46</v>
      </c>
      <c r="F140" s="176">
        <v>0</v>
      </c>
      <c r="G140" s="176">
        <v>0</v>
      </c>
      <c r="H140" s="178">
        <f>F140+G140</f>
        <v>0</v>
      </c>
      <c r="I140" s="70" t="e">
        <f>H140/$H$144</f>
        <v>#DIV/0!</v>
      </c>
      <c r="J140" s="176">
        <v>0</v>
      </c>
      <c r="K140" s="176">
        <v>0</v>
      </c>
      <c r="L140" s="178">
        <f>J140+K140</f>
        <v>0</v>
      </c>
      <c r="M140" s="70" t="e">
        <f>L140/$L$144</f>
        <v>#DIV/0!</v>
      </c>
      <c r="N140" s="335"/>
      <c r="O140" s="176">
        <v>0</v>
      </c>
      <c r="P140" s="176">
        <v>0</v>
      </c>
      <c r="Q140" s="178">
        <f>O140+P140</f>
        <v>0</v>
      </c>
      <c r="R140" s="70" t="e">
        <f>Q140/$Q$144</f>
        <v>#DIV/0!</v>
      </c>
      <c r="S140" s="336"/>
      <c r="T140" s="323"/>
      <c r="U140" s="176">
        <v>0</v>
      </c>
      <c r="V140" s="176">
        <v>0</v>
      </c>
      <c r="W140" s="163">
        <f t="shared" si="2"/>
        <v>0</v>
      </c>
      <c r="X140" s="315"/>
    </row>
    <row r="141" spans="1:36" ht="15" customHeight="1" x14ac:dyDescent="0.25">
      <c r="A141" s="337"/>
      <c r="B141" s="341"/>
      <c r="C141" s="321"/>
      <c r="D141" s="321"/>
      <c r="E141" s="35" t="s">
        <v>47</v>
      </c>
      <c r="F141" s="176">
        <v>0</v>
      </c>
      <c r="G141" s="176">
        <v>0</v>
      </c>
      <c r="H141" s="178">
        <f>F141+G141</f>
        <v>0</v>
      </c>
      <c r="I141" s="70" t="e">
        <f>H141/$H$144</f>
        <v>#DIV/0!</v>
      </c>
      <c r="J141" s="176">
        <v>0</v>
      </c>
      <c r="K141" s="176">
        <v>0</v>
      </c>
      <c r="L141" s="178">
        <f>J141+K141</f>
        <v>0</v>
      </c>
      <c r="M141" s="70" t="e">
        <f>L141/$L$144</f>
        <v>#DIV/0!</v>
      </c>
      <c r="N141" s="335"/>
      <c r="O141" s="176">
        <v>0</v>
      </c>
      <c r="P141" s="176">
        <v>0</v>
      </c>
      <c r="Q141" s="178">
        <f>O141+P141</f>
        <v>0</v>
      </c>
      <c r="R141" s="70" t="e">
        <f>Q141/$Q$144</f>
        <v>#DIV/0!</v>
      </c>
      <c r="S141" s="336"/>
      <c r="T141" s="323"/>
      <c r="U141" s="176">
        <v>0</v>
      </c>
      <c r="V141" s="176">
        <v>0</v>
      </c>
      <c r="W141" s="163">
        <f t="shared" si="2"/>
        <v>0</v>
      </c>
      <c r="X141" s="315"/>
    </row>
    <row r="142" spans="1:36" ht="15" customHeight="1" x14ac:dyDescent="0.25">
      <c r="A142" s="337"/>
      <c r="B142" s="341"/>
      <c r="C142" s="321"/>
      <c r="D142" s="321"/>
      <c r="E142" s="35" t="s">
        <v>48</v>
      </c>
      <c r="F142" s="176">
        <v>0</v>
      </c>
      <c r="G142" s="176">
        <v>0</v>
      </c>
      <c r="H142" s="178">
        <f>F142+G142</f>
        <v>0</v>
      </c>
      <c r="I142" s="70" t="e">
        <f>H142/$H$144</f>
        <v>#DIV/0!</v>
      </c>
      <c r="J142" s="176">
        <v>0</v>
      </c>
      <c r="K142" s="176">
        <v>0</v>
      </c>
      <c r="L142" s="178">
        <f>J142+K142</f>
        <v>0</v>
      </c>
      <c r="M142" s="70" t="e">
        <f>L142/$L$144</f>
        <v>#DIV/0!</v>
      </c>
      <c r="N142" s="335"/>
      <c r="O142" s="176">
        <v>0</v>
      </c>
      <c r="P142" s="176">
        <v>0</v>
      </c>
      <c r="Q142" s="178">
        <f>O142+P142</f>
        <v>0</v>
      </c>
      <c r="R142" s="70" t="e">
        <f>Q142/$Q$144</f>
        <v>#DIV/0!</v>
      </c>
      <c r="S142" s="336"/>
      <c r="T142" s="323"/>
      <c r="U142" s="176">
        <v>0</v>
      </c>
      <c r="V142" s="176">
        <v>0</v>
      </c>
      <c r="W142" s="163">
        <f t="shared" si="2"/>
        <v>0</v>
      </c>
      <c r="X142" s="315"/>
    </row>
    <row r="143" spans="1:36" ht="15.75" customHeight="1" thickBot="1" x14ac:dyDescent="0.3">
      <c r="A143" s="337"/>
      <c r="B143" s="341"/>
      <c r="C143" s="321"/>
      <c r="D143" s="321"/>
      <c r="E143" s="35" t="s">
        <v>49</v>
      </c>
      <c r="F143" s="176">
        <v>0</v>
      </c>
      <c r="G143" s="176">
        <v>0</v>
      </c>
      <c r="H143" s="178">
        <f>F143+G143</f>
        <v>0</v>
      </c>
      <c r="I143" s="70" t="e">
        <f>H143/$H$144</f>
        <v>#DIV/0!</v>
      </c>
      <c r="J143" s="176">
        <v>0</v>
      </c>
      <c r="K143" s="176">
        <v>0</v>
      </c>
      <c r="L143" s="178">
        <f>J143+K143</f>
        <v>0</v>
      </c>
      <c r="M143" s="70" t="e">
        <f>L143/$L$144</f>
        <v>#DIV/0!</v>
      </c>
      <c r="N143" s="335"/>
      <c r="O143" s="176">
        <v>0</v>
      </c>
      <c r="P143" s="176">
        <v>0</v>
      </c>
      <c r="Q143" s="178">
        <f>O143+P143</f>
        <v>0</v>
      </c>
      <c r="R143" s="70" t="e">
        <f>Q143/$Q$144</f>
        <v>#DIV/0!</v>
      </c>
      <c r="S143" s="336"/>
      <c r="T143" s="323"/>
      <c r="U143" s="176">
        <v>0</v>
      </c>
      <c r="V143" s="176">
        <v>0</v>
      </c>
      <c r="W143" s="163">
        <f t="shared" si="2"/>
        <v>0</v>
      </c>
      <c r="X143" s="316"/>
    </row>
    <row r="144" spans="1:36" s="23" customFormat="1" ht="15.75" customHeight="1" thickBot="1" x14ac:dyDescent="0.3">
      <c r="A144" s="330" t="s">
        <v>51</v>
      </c>
      <c r="B144" s="331"/>
      <c r="C144" s="332"/>
      <c r="D144" s="177"/>
      <c r="E144" s="24"/>
      <c r="F144" s="19">
        <f>SUM(F139:F143)</f>
        <v>0</v>
      </c>
      <c r="G144" s="19">
        <f>SUM(G139:G143)</f>
        <v>0</v>
      </c>
      <c r="H144" s="19">
        <f>SUM(H139:H143)</f>
        <v>0</v>
      </c>
      <c r="I144" s="20">
        <v>1</v>
      </c>
      <c r="J144" s="19">
        <f>SUM(J139:J143)</f>
        <v>0</v>
      </c>
      <c r="K144" s="19">
        <f>SUM(K139:K143)</f>
        <v>0</v>
      </c>
      <c r="L144" s="19">
        <f>SUM(L139:L143)</f>
        <v>0</v>
      </c>
      <c r="M144" s="20">
        <v>1</v>
      </c>
      <c r="N144" s="19">
        <f>N139</f>
        <v>0</v>
      </c>
      <c r="O144" s="19">
        <f>SUM(O139:O143)</f>
        <v>0</v>
      </c>
      <c r="P144" s="19">
        <f>SUM(P139:P143)</f>
        <v>0</v>
      </c>
      <c r="Q144" s="19">
        <f>SUM(Q139:Q143)</f>
        <v>0</v>
      </c>
      <c r="R144" s="20">
        <v>1</v>
      </c>
      <c r="S144" s="19">
        <f>S139</f>
        <v>0</v>
      </c>
      <c r="T144" s="22">
        <f>T139</f>
        <v>0</v>
      </c>
      <c r="U144" s="164">
        <f>SUM(U139:U143)</f>
        <v>0</v>
      </c>
      <c r="V144" s="74">
        <f>SUM(V139:V143)</f>
        <v>0</v>
      </c>
      <c r="W144" s="165">
        <f t="shared" si="2"/>
        <v>0</v>
      </c>
      <c r="X144" s="187">
        <f>IFERROR(((1-(1-T144)*W144)*1),0)</f>
        <v>1</v>
      </c>
      <c r="Y144" s="66"/>
      <c r="Z144" s="66"/>
      <c r="AA144" s="66"/>
      <c r="AB144" s="66"/>
      <c r="AC144" s="66"/>
      <c r="AD144" s="66"/>
      <c r="AE144" s="66"/>
      <c r="AF144" s="66"/>
      <c r="AG144" s="66"/>
      <c r="AH144" s="66"/>
      <c r="AI144" s="66"/>
      <c r="AJ144" s="66"/>
    </row>
    <row r="145" spans="1:36" ht="15" customHeight="1" x14ac:dyDescent="0.25">
      <c r="A145" s="337">
        <f>A139+1</f>
        <v>24</v>
      </c>
      <c r="B145" s="341"/>
      <c r="C145" s="321"/>
      <c r="D145" s="321"/>
      <c r="E145" s="35" t="s">
        <v>45</v>
      </c>
      <c r="F145" s="176">
        <v>0</v>
      </c>
      <c r="G145" s="176">
        <v>0</v>
      </c>
      <c r="H145" s="178">
        <f>F145+G145</f>
        <v>0</v>
      </c>
      <c r="I145" s="70" t="e">
        <f>H145/$H$150</f>
        <v>#DIV/0!</v>
      </c>
      <c r="J145" s="176">
        <v>0</v>
      </c>
      <c r="K145" s="176">
        <v>0</v>
      </c>
      <c r="L145" s="178">
        <f>J145+K145</f>
        <v>0</v>
      </c>
      <c r="M145" s="70" t="e">
        <f>L145/$L$150</f>
        <v>#DIV/0!</v>
      </c>
      <c r="N145" s="335">
        <v>0</v>
      </c>
      <c r="O145" s="176">
        <v>0</v>
      </c>
      <c r="P145" s="176">
        <v>0</v>
      </c>
      <c r="Q145" s="178">
        <f>O145+P145</f>
        <v>0</v>
      </c>
      <c r="R145" s="70" t="e">
        <f>Q145/$Q$150</f>
        <v>#DIV/0!</v>
      </c>
      <c r="S145" s="336">
        <f>N150-Q150</f>
        <v>0</v>
      </c>
      <c r="T145" s="323">
        <f>IFERROR((S145/N150),0)</f>
        <v>0</v>
      </c>
      <c r="U145" s="176">
        <v>0</v>
      </c>
      <c r="V145" s="176">
        <v>0</v>
      </c>
      <c r="W145" s="163">
        <f t="shared" si="2"/>
        <v>0</v>
      </c>
      <c r="X145" s="314"/>
    </row>
    <row r="146" spans="1:36" ht="15" customHeight="1" x14ac:dyDescent="0.25">
      <c r="A146" s="337"/>
      <c r="B146" s="341"/>
      <c r="C146" s="321"/>
      <c r="D146" s="321"/>
      <c r="E146" s="35" t="s">
        <v>46</v>
      </c>
      <c r="F146" s="176">
        <v>0</v>
      </c>
      <c r="G146" s="176">
        <v>0</v>
      </c>
      <c r="H146" s="178">
        <f>F146+G146</f>
        <v>0</v>
      </c>
      <c r="I146" s="70" t="e">
        <f>H146/$H$150</f>
        <v>#DIV/0!</v>
      </c>
      <c r="J146" s="176">
        <v>0</v>
      </c>
      <c r="K146" s="176">
        <v>0</v>
      </c>
      <c r="L146" s="178">
        <f>J146+K146</f>
        <v>0</v>
      </c>
      <c r="M146" s="70" t="e">
        <f>L146/$L$150</f>
        <v>#DIV/0!</v>
      </c>
      <c r="N146" s="335"/>
      <c r="O146" s="176">
        <v>0</v>
      </c>
      <c r="P146" s="176">
        <v>0</v>
      </c>
      <c r="Q146" s="178">
        <f>O146+P146</f>
        <v>0</v>
      </c>
      <c r="R146" s="70" t="e">
        <f>Q146/$Q$150</f>
        <v>#DIV/0!</v>
      </c>
      <c r="S146" s="336"/>
      <c r="T146" s="323"/>
      <c r="U146" s="176">
        <v>0</v>
      </c>
      <c r="V146" s="176">
        <v>0</v>
      </c>
      <c r="W146" s="163">
        <f t="shared" si="2"/>
        <v>0</v>
      </c>
      <c r="X146" s="315"/>
    </row>
    <row r="147" spans="1:36" ht="15" customHeight="1" x14ac:dyDescent="0.25">
      <c r="A147" s="337"/>
      <c r="B147" s="341"/>
      <c r="C147" s="321"/>
      <c r="D147" s="321"/>
      <c r="E147" s="35" t="s">
        <v>47</v>
      </c>
      <c r="F147" s="176">
        <v>0</v>
      </c>
      <c r="G147" s="176">
        <v>0</v>
      </c>
      <c r="H147" s="178">
        <f>F147+G147</f>
        <v>0</v>
      </c>
      <c r="I147" s="70" t="e">
        <f>H147/$H$150</f>
        <v>#DIV/0!</v>
      </c>
      <c r="J147" s="176">
        <v>0</v>
      </c>
      <c r="K147" s="176">
        <v>0</v>
      </c>
      <c r="L147" s="178">
        <f>J147+K147</f>
        <v>0</v>
      </c>
      <c r="M147" s="70" t="e">
        <f>L147/$L$150</f>
        <v>#DIV/0!</v>
      </c>
      <c r="N147" s="335"/>
      <c r="O147" s="176">
        <v>0</v>
      </c>
      <c r="P147" s="176">
        <v>0</v>
      </c>
      <c r="Q147" s="178">
        <f>O147+P147</f>
        <v>0</v>
      </c>
      <c r="R147" s="70" t="e">
        <f>Q147/$Q$150</f>
        <v>#DIV/0!</v>
      </c>
      <c r="S147" s="336"/>
      <c r="T147" s="323"/>
      <c r="U147" s="176">
        <v>0</v>
      </c>
      <c r="V147" s="176">
        <v>0</v>
      </c>
      <c r="W147" s="163">
        <f t="shared" si="2"/>
        <v>0</v>
      </c>
      <c r="X147" s="315"/>
    </row>
    <row r="148" spans="1:36" ht="15" customHeight="1" x14ac:dyDescent="0.25">
      <c r="A148" s="337"/>
      <c r="B148" s="341"/>
      <c r="C148" s="321"/>
      <c r="D148" s="321"/>
      <c r="E148" s="35" t="s">
        <v>48</v>
      </c>
      <c r="F148" s="176">
        <v>0</v>
      </c>
      <c r="G148" s="176">
        <v>0</v>
      </c>
      <c r="H148" s="178">
        <f>F148+G148</f>
        <v>0</v>
      </c>
      <c r="I148" s="70" t="e">
        <f>H148/$H$150</f>
        <v>#DIV/0!</v>
      </c>
      <c r="J148" s="176">
        <v>0</v>
      </c>
      <c r="K148" s="176">
        <v>0</v>
      </c>
      <c r="L148" s="178">
        <f>J148+K148</f>
        <v>0</v>
      </c>
      <c r="M148" s="70" t="e">
        <f>L148/$L$150</f>
        <v>#DIV/0!</v>
      </c>
      <c r="N148" s="335"/>
      <c r="O148" s="176">
        <v>0</v>
      </c>
      <c r="P148" s="176">
        <v>0</v>
      </c>
      <c r="Q148" s="178">
        <f>O148+P148</f>
        <v>0</v>
      </c>
      <c r="R148" s="70" t="e">
        <f>Q148/$Q$150</f>
        <v>#DIV/0!</v>
      </c>
      <c r="S148" s="336"/>
      <c r="T148" s="323"/>
      <c r="U148" s="176">
        <v>0</v>
      </c>
      <c r="V148" s="176">
        <v>0</v>
      </c>
      <c r="W148" s="163">
        <f t="shared" si="2"/>
        <v>0</v>
      </c>
      <c r="X148" s="315"/>
    </row>
    <row r="149" spans="1:36" ht="15.75" customHeight="1" thickBot="1" x14ac:dyDescent="0.3">
      <c r="A149" s="337"/>
      <c r="B149" s="341"/>
      <c r="C149" s="321"/>
      <c r="D149" s="321"/>
      <c r="E149" s="35" t="s">
        <v>49</v>
      </c>
      <c r="F149" s="176">
        <v>0</v>
      </c>
      <c r="G149" s="176">
        <v>0</v>
      </c>
      <c r="H149" s="178">
        <f>F149+G149</f>
        <v>0</v>
      </c>
      <c r="I149" s="70" t="e">
        <f>H149/$H$150</f>
        <v>#DIV/0!</v>
      </c>
      <c r="J149" s="176">
        <v>0</v>
      </c>
      <c r="K149" s="176">
        <v>0</v>
      </c>
      <c r="L149" s="178">
        <f>J149+K149</f>
        <v>0</v>
      </c>
      <c r="M149" s="70" t="e">
        <f>L149/$L$150</f>
        <v>#DIV/0!</v>
      </c>
      <c r="N149" s="335"/>
      <c r="O149" s="176">
        <v>0</v>
      </c>
      <c r="P149" s="176">
        <v>0</v>
      </c>
      <c r="Q149" s="178">
        <f>O149+P149</f>
        <v>0</v>
      </c>
      <c r="R149" s="70" t="e">
        <f>Q149/$Q$150</f>
        <v>#DIV/0!</v>
      </c>
      <c r="S149" s="336"/>
      <c r="T149" s="323"/>
      <c r="U149" s="176">
        <v>0</v>
      </c>
      <c r="V149" s="176">
        <v>0</v>
      </c>
      <c r="W149" s="163">
        <f t="shared" si="2"/>
        <v>0</v>
      </c>
      <c r="X149" s="316"/>
    </row>
    <row r="150" spans="1:36" s="23" customFormat="1" ht="15.75" customHeight="1" thickBot="1" x14ac:dyDescent="0.3">
      <c r="A150" s="330" t="s">
        <v>51</v>
      </c>
      <c r="B150" s="331"/>
      <c r="C150" s="332"/>
      <c r="D150" s="177"/>
      <c r="E150" s="24"/>
      <c r="F150" s="19">
        <f>SUM(F145:F149)</f>
        <v>0</v>
      </c>
      <c r="G150" s="19">
        <f>SUM(G145:G149)</f>
        <v>0</v>
      </c>
      <c r="H150" s="19">
        <f>SUM(H145:H149)</f>
        <v>0</v>
      </c>
      <c r="I150" s="20">
        <v>1</v>
      </c>
      <c r="J150" s="19">
        <f>SUM(J145:J149)</f>
        <v>0</v>
      </c>
      <c r="K150" s="19">
        <f>SUM(K145:K149)</f>
        <v>0</v>
      </c>
      <c r="L150" s="19">
        <f>SUM(L145:L149)</f>
        <v>0</v>
      </c>
      <c r="M150" s="20">
        <v>1</v>
      </c>
      <c r="N150" s="19">
        <f>N145</f>
        <v>0</v>
      </c>
      <c r="O150" s="19">
        <f>SUM(O145:O149)</f>
        <v>0</v>
      </c>
      <c r="P150" s="19">
        <f>SUM(P145:P149)</f>
        <v>0</v>
      </c>
      <c r="Q150" s="19">
        <f>SUM(Q145:Q149)</f>
        <v>0</v>
      </c>
      <c r="R150" s="20">
        <v>1</v>
      </c>
      <c r="S150" s="19">
        <f>S145</f>
        <v>0</v>
      </c>
      <c r="T150" s="22">
        <f>T145</f>
        <v>0</v>
      </c>
      <c r="U150" s="164">
        <f>SUM(U145:U149)</f>
        <v>0</v>
      </c>
      <c r="V150" s="74">
        <f>SUM(V145:V149)</f>
        <v>0</v>
      </c>
      <c r="W150" s="165">
        <f t="shared" si="2"/>
        <v>0</v>
      </c>
      <c r="X150" s="187">
        <f>IFERROR(((1-(1-T150)*W150)*1),0)</f>
        <v>1</v>
      </c>
      <c r="Y150" s="66"/>
      <c r="Z150" s="66"/>
      <c r="AA150" s="66"/>
      <c r="AB150" s="66"/>
      <c r="AC150" s="66"/>
      <c r="AD150" s="66"/>
      <c r="AE150" s="66"/>
      <c r="AF150" s="66"/>
      <c r="AG150" s="66"/>
      <c r="AH150" s="66"/>
      <c r="AI150" s="66"/>
      <c r="AJ150" s="66"/>
    </row>
    <row r="151" spans="1:36" ht="15" customHeight="1" x14ac:dyDescent="0.25">
      <c r="A151" s="337">
        <f>A145+1</f>
        <v>25</v>
      </c>
      <c r="B151" s="341"/>
      <c r="C151" s="321"/>
      <c r="D151" s="321"/>
      <c r="E151" s="35" t="s">
        <v>45</v>
      </c>
      <c r="F151" s="176">
        <v>0</v>
      </c>
      <c r="G151" s="176">
        <v>0</v>
      </c>
      <c r="H151" s="178">
        <f>F151+G151</f>
        <v>0</v>
      </c>
      <c r="I151" s="70" t="e">
        <f>H151/$H$156</f>
        <v>#DIV/0!</v>
      </c>
      <c r="J151" s="176">
        <v>0</v>
      </c>
      <c r="K151" s="176">
        <v>0</v>
      </c>
      <c r="L151" s="178">
        <f>J151+K151</f>
        <v>0</v>
      </c>
      <c r="M151" s="70" t="e">
        <f>L151/$L$156</f>
        <v>#DIV/0!</v>
      </c>
      <c r="N151" s="335">
        <v>0</v>
      </c>
      <c r="O151" s="176">
        <v>0</v>
      </c>
      <c r="P151" s="176">
        <v>0</v>
      </c>
      <c r="Q151" s="178">
        <f>O151+P151</f>
        <v>0</v>
      </c>
      <c r="R151" s="70" t="e">
        <f>Q151/$Q$156</f>
        <v>#DIV/0!</v>
      </c>
      <c r="S151" s="336">
        <f>N156-Q156</f>
        <v>0</v>
      </c>
      <c r="T151" s="323">
        <f>IFERROR((S151/N156),0)</f>
        <v>0</v>
      </c>
      <c r="U151" s="176">
        <v>0</v>
      </c>
      <c r="V151" s="176">
        <v>0</v>
      </c>
      <c r="W151" s="163">
        <f t="shared" si="2"/>
        <v>0</v>
      </c>
      <c r="X151" s="314"/>
    </row>
    <row r="152" spans="1:36" ht="15" customHeight="1" x14ac:dyDescent="0.25">
      <c r="A152" s="337"/>
      <c r="B152" s="341"/>
      <c r="C152" s="321"/>
      <c r="D152" s="321"/>
      <c r="E152" s="35" t="s">
        <v>46</v>
      </c>
      <c r="F152" s="176">
        <v>0</v>
      </c>
      <c r="G152" s="176">
        <v>0</v>
      </c>
      <c r="H152" s="178">
        <f>F152+G152</f>
        <v>0</v>
      </c>
      <c r="I152" s="70" t="e">
        <f>H152/$H$156</f>
        <v>#DIV/0!</v>
      </c>
      <c r="J152" s="176">
        <v>0</v>
      </c>
      <c r="K152" s="176">
        <v>0</v>
      </c>
      <c r="L152" s="178">
        <f>J152+K152</f>
        <v>0</v>
      </c>
      <c r="M152" s="70" t="e">
        <f>L152/$L$156</f>
        <v>#DIV/0!</v>
      </c>
      <c r="N152" s="335"/>
      <c r="O152" s="176">
        <v>0</v>
      </c>
      <c r="P152" s="176">
        <v>0</v>
      </c>
      <c r="Q152" s="178">
        <f>O152+P152</f>
        <v>0</v>
      </c>
      <c r="R152" s="70" t="e">
        <f>Q152/$Q$156</f>
        <v>#DIV/0!</v>
      </c>
      <c r="S152" s="336"/>
      <c r="T152" s="323"/>
      <c r="U152" s="176">
        <v>0</v>
      </c>
      <c r="V152" s="176">
        <v>0</v>
      </c>
      <c r="W152" s="163">
        <f t="shared" si="2"/>
        <v>0</v>
      </c>
      <c r="X152" s="315"/>
    </row>
    <row r="153" spans="1:36" ht="15" customHeight="1" x14ac:dyDescent="0.25">
      <c r="A153" s="337"/>
      <c r="B153" s="341"/>
      <c r="C153" s="321"/>
      <c r="D153" s="321"/>
      <c r="E153" s="35" t="s">
        <v>47</v>
      </c>
      <c r="F153" s="176">
        <v>0</v>
      </c>
      <c r="G153" s="176">
        <v>0</v>
      </c>
      <c r="H153" s="178">
        <f>F153+G153</f>
        <v>0</v>
      </c>
      <c r="I153" s="70" t="e">
        <f>H153/$H$156</f>
        <v>#DIV/0!</v>
      </c>
      <c r="J153" s="176">
        <v>0</v>
      </c>
      <c r="K153" s="176">
        <v>0</v>
      </c>
      <c r="L153" s="178">
        <f>J153+K153</f>
        <v>0</v>
      </c>
      <c r="M153" s="70" t="e">
        <f>L153/$L$156</f>
        <v>#DIV/0!</v>
      </c>
      <c r="N153" s="335"/>
      <c r="O153" s="176">
        <v>0</v>
      </c>
      <c r="P153" s="176">
        <v>0</v>
      </c>
      <c r="Q153" s="178">
        <f>O153+P153</f>
        <v>0</v>
      </c>
      <c r="R153" s="70" t="e">
        <f>Q153/$Q$156</f>
        <v>#DIV/0!</v>
      </c>
      <c r="S153" s="336"/>
      <c r="T153" s="323"/>
      <c r="U153" s="176">
        <v>0</v>
      </c>
      <c r="V153" s="176">
        <v>0</v>
      </c>
      <c r="W153" s="163">
        <f t="shared" si="2"/>
        <v>0</v>
      </c>
      <c r="X153" s="315"/>
    </row>
    <row r="154" spans="1:36" ht="15" customHeight="1" x14ac:dyDescent="0.25">
      <c r="A154" s="337"/>
      <c r="B154" s="341"/>
      <c r="C154" s="321"/>
      <c r="D154" s="321"/>
      <c r="E154" s="35" t="s">
        <v>48</v>
      </c>
      <c r="F154" s="176">
        <v>0</v>
      </c>
      <c r="G154" s="176">
        <v>0</v>
      </c>
      <c r="H154" s="178">
        <f>F154+G154</f>
        <v>0</v>
      </c>
      <c r="I154" s="70" t="e">
        <f>H154/$H$156</f>
        <v>#DIV/0!</v>
      </c>
      <c r="J154" s="176">
        <v>0</v>
      </c>
      <c r="K154" s="176">
        <v>0</v>
      </c>
      <c r="L154" s="178">
        <f>J154+K154</f>
        <v>0</v>
      </c>
      <c r="M154" s="70" t="e">
        <f>L154/$L$156</f>
        <v>#DIV/0!</v>
      </c>
      <c r="N154" s="335"/>
      <c r="O154" s="176">
        <v>0</v>
      </c>
      <c r="P154" s="176">
        <v>0</v>
      </c>
      <c r="Q154" s="178">
        <f>O154+P154</f>
        <v>0</v>
      </c>
      <c r="R154" s="70" t="e">
        <f>Q154/$Q$156</f>
        <v>#DIV/0!</v>
      </c>
      <c r="S154" s="336"/>
      <c r="T154" s="323"/>
      <c r="U154" s="176">
        <v>0</v>
      </c>
      <c r="V154" s="176">
        <v>0</v>
      </c>
      <c r="W154" s="163">
        <f t="shared" si="2"/>
        <v>0</v>
      </c>
      <c r="X154" s="315"/>
    </row>
    <row r="155" spans="1:36" ht="15.75" customHeight="1" thickBot="1" x14ac:dyDescent="0.3">
      <c r="A155" s="337"/>
      <c r="B155" s="341"/>
      <c r="C155" s="321"/>
      <c r="D155" s="321"/>
      <c r="E155" s="35" t="s">
        <v>49</v>
      </c>
      <c r="F155" s="176">
        <v>0</v>
      </c>
      <c r="G155" s="176">
        <v>0</v>
      </c>
      <c r="H155" s="178">
        <f>F155+G155</f>
        <v>0</v>
      </c>
      <c r="I155" s="70" t="e">
        <f>H155/$H$156</f>
        <v>#DIV/0!</v>
      </c>
      <c r="J155" s="176">
        <v>0</v>
      </c>
      <c r="K155" s="176">
        <v>0</v>
      </c>
      <c r="L155" s="178">
        <f>J155+K155</f>
        <v>0</v>
      </c>
      <c r="M155" s="70" t="e">
        <f>L155/$L$156</f>
        <v>#DIV/0!</v>
      </c>
      <c r="N155" s="335"/>
      <c r="O155" s="176">
        <v>0</v>
      </c>
      <c r="P155" s="176">
        <v>0</v>
      </c>
      <c r="Q155" s="178">
        <f>O155+P155</f>
        <v>0</v>
      </c>
      <c r="R155" s="70" t="e">
        <f>Q155/$Q$156</f>
        <v>#DIV/0!</v>
      </c>
      <c r="S155" s="336"/>
      <c r="T155" s="323"/>
      <c r="U155" s="176">
        <v>0</v>
      </c>
      <c r="V155" s="176">
        <v>0</v>
      </c>
      <c r="W155" s="163">
        <f t="shared" si="2"/>
        <v>0</v>
      </c>
      <c r="X155" s="316"/>
    </row>
    <row r="156" spans="1:36" s="23" customFormat="1" ht="15.75" customHeight="1" thickBot="1" x14ac:dyDescent="0.3">
      <c r="A156" s="330" t="s">
        <v>51</v>
      </c>
      <c r="B156" s="331"/>
      <c r="C156" s="332"/>
      <c r="D156" s="177"/>
      <c r="E156" s="24"/>
      <c r="F156" s="19">
        <f>SUM(F151:F155)</f>
        <v>0</v>
      </c>
      <c r="G156" s="19">
        <f>SUM(G151:G155)</f>
        <v>0</v>
      </c>
      <c r="H156" s="19">
        <f>SUM(H151:H155)</f>
        <v>0</v>
      </c>
      <c r="I156" s="20">
        <v>1</v>
      </c>
      <c r="J156" s="19">
        <f>SUM(J151:J155)</f>
        <v>0</v>
      </c>
      <c r="K156" s="19">
        <f>SUM(K151:K155)</f>
        <v>0</v>
      </c>
      <c r="L156" s="19">
        <f>SUM(L151:L155)</f>
        <v>0</v>
      </c>
      <c r="M156" s="20">
        <v>1</v>
      </c>
      <c r="N156" s="19">
        <f>N151</f>
        <v>0</v>
      </c>
      <c r="O156" s="19">
        <f>SUM(O151:O155)</f>
        <v>0</v>
      </c>
      <c r="P156" s="19">
        <f>SUM(P151:P155)</f>
        <v>0</v>
      </c>
      <c r="Q156" s="19">
        <f>SUM(Q151:Q155)</f>
        <v>0</v>
      </c>
      <c r="R156" s="20">
        <v>1</v>
      </c>
      <c r="S156" s="19">
        <f>S151</f>
        <v>0</v>
      </c>
      <c r="T156" s="22">
        <f>T151</f>
        <v>0</v>
      </c>
      <c r="U156" s="164">
        <f>SUM(U151:U155)</f>
        <v>0</v>
      </c>
      <c r="V156" s="74">
        <f>SUM(V151:V155)</f>
        <v>0</v>
      </c>
      <c r="W156" s="165">
        <f t="shared" si="2"/>
        <v>0</v>
      </c>
      <c r="X156" s="187">
        <f>IFERROR(((1-(1-T156)*W156)*1),0)</f>
        <v>1</v>
      </c>
      <c r="Y156" s="66"/>
      <c r="Z156" s="66"/>
      <c r="AA156" s="66"/>
      <c r="AB156" s="66"/>
      <c r="AC156" s="66"/>
      <c r="AD156" s="66"/>
      <c r="AE156" s="66"/>
      <c r="AF156" s="66"/>
      <c r="AG156" s="66"/>
      <c r="AH156" s="66"/>
      <c r="AI156" s="66"/>
      <c r="AJ156" s="66"/>
    </row>
    <row r="157" spans="1:36" ht="15" customHeight="1" x14ac:dyDescent="0.25">
      <c r="A157" s="337">
        <f>A151+1</f>
        <v>26</v>
      </c>
      <c r="B157" s="341"/>
      <c r="C157" s="321"/>
      <c r="D157" s="321"/>
      <c r="E157" s="35" t="s">
        <v>45</v>
      </c>
      <c r="F157" s="176">
        <v>0</v>
      </c>
      <c r="G157" s="176">
        <v>0</v>
      </c>
      <c r="H157" s="178">
        <f>F157+G157</f>
        <v>0</v>
      </c>
      <c r="I157" s="70" t="e">
        <f>H157/$H$162</f>
        <v>#DIV/0!</v>
      </c>
      <c r="J157" s="176">
        <v>0</v>
      </c>
      <c r="K157" s="176">
        <v>0</v>
      </c>
      <c r="L157" s="178">
        <f>J157+K157</f>
        <v>0</v>
      </c>
      <c r="M157" s="70" t="e">
        <f>L157/$L$162</f>
        <v>#DIV/0!</v>
      </c>
      <c r="N157" s="335">
        <v>0</v>
      </c>
      <c r="O157" s="176">
        <v>0</v>
      </c>
      <c r="P157" s="176">
        <v>0</v>
      </c>
      <c r="Q157" s="178">
        <f>O157+P157</f>
        <v>0</v>
      </c>
      <c r="R157" s="70" t="e">
        <f>Q157/$Q$162</f>
        <v>#DIV/0!</v>
      </c>
      <c r="S157" s="336">
        <f>N162-Q162</f>
        <v>0</v>
      </c>
      <c r="T157" s="323">
        <f>IFERROR((S157/N162),0)</f>
        <v>0</v>
      </c>
      <c r="U157" s="176">
        <v>0</v>
      </c>
      <c r="V157" s="176">
        <v>0</v>
      </c>
      <c r="W157" s="163">
        <f t="shared" si="2"/>
        <v>0</v>
      </c>
      <c r="X157" s="314"/>
    </row>
    <row r="158" spans="1:36" ht="15" customHeight="1" x14ac:dyDescent="0.25">
      <c r="A158" s="337"/>
      <c r="B158" s="341"/>
      <c r="C158" s="321"/>
      <c r="D158" s="321"/>
      <c r="E158" s="35" t="s">
        <v>46</v>
      </c>
      <c r="F158" s="176">
        <v>0</v>
      </c>
      <c r="G158" s="176">
        <v>0</v>
      </c>
      <c r="H158" s="178">
        <f>F158+G158</f>
        <v>0</v>
      </c>
      <c r="I158" s="70" t="e">
        <f>H158/$H$162</f>
        <v>#DIV/0!</v>
      </c>
      <c r="J158" s="176">
        <v>0</v>
      </c>
      <c r="K158" s="176">
        <v>0</v>
      </c>
      <c r="L158" s="178">
        <f>J158+K158</f>
        <v>0</v>
      </c>
      <c r="M158" s="70" t="e">
        <f>L158/$L$162</f>
        <v>#DIV/0!</v>
      </c>
      <c r="N158" s="335"/>
      <c r="O158" s="176">
        <v>0</v>
      </c>
      <c r="P158" s="176">
        <v>0</v>
      </c>
      <c r="Q158" s="178">
        <f>O158+P158</f>
        <v>0</v>
      </c>
      <c r="R158" s="70" t="e">
        <f>Q158/$Q$162</f>
        <v>#DIV/0!</v>
      </c>
      <c r="S158" s="336"/>
      <c r="T158" s="323"/>
      <c r="U158" s="176">
        <v>0</v>
      </c>
      <c r="V158" s="176">
        <v>0</v>
      </c>
      <c r="W158" s="163">
        <f t="shared" si="2"/>
        <v>0</v>
      </c>
      <c r="X158" s="315"/>
    </row>
    <row r="159" spans="1:36" ht="15" customHeight="1" x14ac:dyDescent="0.25">
      <c r="A159" s="337"/>
      <c r="B159" s="341"/>
      <c r="C159" s="321"/>
      <c r="D159" s="321"/>
      <c r="E159" s="35" t="s">
        <v>47</v>
      </c>
      <c r="F159" s="176">
        <v>0</v>
      </c>
      <c r="G159" s="176">
        <v>0</v>
      </c>
      <c r="H159" s="178">
        <f>F159+G159</f>
        <v>0</v>
      </c>
      <c r="I159" s="70" t="e">
        <f>H159/$H$162</f>
        <v>#DIV/0!</v>
      </c>
      <c r="J159" s="176">
        <v>0</v>
      </c>
      <c r="K159" s="176">
        <v>0</v>
      </c>
      <c r="L159" s="178">
        <f>J159+K159</f>
        <v>0</v>
      </c>
      <c r="M159" s="70" t="e">
        <f>L159/$L$162</f>
        <v>#DIV/0!</v>
      </c>
      <c r="N159" s="335"/>
      <c r="O159" s="176">
        <v>0</v>
      </c>
      <c r="P159" s="176">
        <v>0</v>
      </c>
      <c r="Q159" s="178">
        <f>O159+P159</f>
        <v>0</v>
      </c>
      <c r="R159" s="70" t="e">
        <f>Q159/$Q$162</f>
        <v>#DIV/0!</v>
      </c>
      <c r="S159" s="336"/>
      <c r="T159" s="323"/>
      <c r="U159" s="176">
        <v>0</v>
      </c>
      <c r="V159" s="176">
        <v>0</v>
      </c>
      <c r="W159" s="163">
        <f t="shared" si="2"/>
        <v>0</v>
      </c>
      <c r="X159" s="315"/>
    </row>
    <row r="160" spans="1:36" ht="15" customHeight="1" x14ac:dyDescent="0.25">
      <c r="A160" s="337"/>
      <c r="B160" s="341"/>
      <c r="C160" s="321"/>
      <c r="D160" s="321"/>
      <c r="E160" s="35" t="s">
        <v>48</v>
      </c>
      <c r="F160" s="176">
        <v>0</v>
      </c>
      <c r="G160" s="176">
        <v>0</v>
      </c>
      <c r="H160" s="178">
        <f>F160+G160</f>
        <v>0</v>
      </c>
      <c r="I160" s="70" t="e">
        <f>H160/$H$162</f>
        <v>#DIV/0!</v>
      </c>
      <c r="J160" s="176">
        <v>0</v>
      </c>
      <c r="K160" s="176">
        <v>0</v>
      </c>
      <c r="L160" s="178">
        <f>J160+K160</f>
        <v>0</v>
      </c>
      <c r="M160" s="70" t="e">
        <f>L160/$L$162</f>
        <v>#DIV/0!</v>
      </c>
      <c r="N160" s="335"/>
      <c r="O160" s="176">
        <v>0</v>
      </c>
      <c r="P160" s="176">
        <v>0</v>
      </c>
      <c r="Q160" s="178">
        <f>O160+P160</f>
        <v>0</v>
      </c>
      <c r="R160" s="70" t="e">
        <f>Q160/$Q$162</f>
        <v>#DIV/0!</v>
      </c>
      <c r="S160" s="336"/>
      <c r="T160" s="323"/>
      <c r="U160" s="176">
        <v>0</v>
      </c>
      <c r="V160" s="176">
        <v>0</v>
      </c>
      <c r="W160" s="163">
        <f t="shared" si="2"/>
        <v>0</v>
      </c>
      <c r="X160" s="315"/>
    </row>
    <row r="161" spans="1:36" ht="15.75" customHeight="1" thickBot="1" x14ac:dyDescent="0.3">
      <c r="A161" s="337"/>
      <c r="B161" s="341"/>
      <c r="C161" s="321"/>
      <c r="D161" s="321"/>
      <c r="E161" s="35" t="s">
        <v>49</v>
      </c>
      <c r="F161" s="176">
        <v>0</v>
      </c>
      <c r="G161" s="176">
        <v>0</v>
      </c>
      <c r="H161" s="178">
        <f>F161+G161</f>
        <v>0</v>
      </c>
      <c r="I161" s="70" t="e">
        <f>H161/$H$162</f>
        <v>#DIV/0!</v>
      </c>
      <c r="J161" s="176">
        <v>0</v>
      </c>
      <c r="K161" s="176">
        <v>0</v>
      </c>
      <c r="L161" s="178">
        <f>J161+K161</f>
        <v>0</v>
      </c>
      <c r="M161" s="70" t="e">
        <f>L161/$L$162</f>
        <v>#DIV/0!</v>
      </c>
      <c r="N161" s="335"/>
      <c r="O161" s="176">
        <v>0</v>
      </c>
      <c r="P161" s="176">
        <v>0</v>
      </c>
      <c r="Q161" s="178">
        <f>O161+P161</f>
        <v>0</v>
      </c>
      <c r="R161" s="70" t="e">
        <f>Q161/$Q$162</f>
        <v>#DIV/0!</v>
      </c>
      <c r="S161" s="336"/>
      <c r="T161" s="323"/>
      <c r="U161" s="176">
        <v>0</v>
      </c>
      <c r="V161" s="176">
        <v>0</v>
      </c>
      <c r="W161" s="163">
        <f t="shared" si="2"/>
        <v>0</v>
      </c>
      <c r="X161" s="316"/>
    </row>
    <row r="162" spans="1:36" s="23" customFormat="1" ht="15.75" customHeight="1" thickBot="1" x14ac:dyDescent="0.3">
      <c r="A162" s="330" t="s">
        <v>51</v>
      </c>
      <c r="B162" s="331"/>
      <c r="C162" s="332"/>
      <c r="D162" s="177"/>
      <c r="E162" s="24"/>
      <c r="F162" s="19">
        <f>SUM(F157:F161)</f>
        <v>0</v>
      </c>
      <c r="G162" s="19">
        <f>SUM(G157:G161)</f>
        <v>0</v>
      </c>
      <c r="H162" s="19">
        <f>SUM(H157:H161)</f>
        <v>0</v>
      </c>
      <c r="I162" s="20">
        <v>1</v>
      </c>
      <c r="J162" s="19">
        <f>SUM(J157:J161)</f>
        <v>0</v>
      </c>
      <c r="K162" s="19">
        <f>SUM(K157:K161)</f>
        <v>0</v>
      </c>
      <c r="L162" s="19">
        <f>SUM(L157:L161)</f>
        <v>0</v>
      </c>
      <c r="M162" s="20">
        <v>1</v>
      </c>
      <c r="N162" s="19">
        <f>N157</f>
        <v>0</v>
      </c>
      <c r="O162" s="19">
        <f>SUM(O157:O161)</f>
        <v>0</v>
      </c>
      <c r="P162" s="19">
        <f>SUM(P157:P161)</f>
        <v>0</v>
      </c>
      <c r="Q162" s="19">
        <f>SUM(Q157:Q161)</f>
        <v>0</v>
      </c>
      <c r="R162" s="20">
        <v>1</v>
      </c>
      <c r="S162" s="19">
        <f>S157</f>
        <v>0</v>
      </c>
      <c r="T162" s="22">
        <f>T157</f>
        <v>0</v>
      </c>
      <c r="U162" s="164">
        <f>SUM(U157:U161)</f>
        <v>0</v>
      </c>
      <c r="V162" s="74">
        <f>SUM(V157:V161)</f>
        <v>0</v>
      </c>
      <c r="W162" s="165">
        <f t="shared" si="2"/>
        <v>0</v>
      </c>
      <c r="X162" s="187">
        <f>IFERROR(((1-(1-T162)*W162)*1),0)</f>
        <v>1</v>
      </c>
      <c r="Y162" s="66"/>
      <c r="Z162" s="66"/>
      <c r="AA162" s="66"/>
      <c r="AB162" s="66"/>
      <c r="AC162" s="66"/>
      <c r="AD162" s="66"/>
      <c r="AE162" s="66"/>
      <c r="AF162" s="66"/>
      <c r="AG162" s="66"/>
      <c r="AH162" s="66"/>
      <c r="AI162" s="66"/>
      <c r="AJ162" s="66"/>
    </row>
    <row r="163" spans="1:36" ht="15" customHeight="1" x14ac:dyDescent="0.25">
      <c r="A163" s="337">
        <f>A157+1</f>
        <v>27</v>
      </c>
      <c r="B163" s="341"/>
      <c r="C163" s="321"/>
      <c r="D163" s="321"/>
      <c r="E163" s="35" t="s">
        <v>45</v>
      </c>
      <c r="F163" s="176">
        <v>0</v>
      </c>
      <c r="G163" s="176">
        <v>0</v>
      </c>
      <c r="H163" s="178">
        <f>F163+G163</f>
        <v>0</v>
      </c>
      <c r="I163" s="70" t="e">
        <f>H163/$H$168</f>
        <v>#DIV/0!</v>
      </c>
      <c r="J163" s="176">
        <v>0</v>
      </c>
      <c r="K163" s="176">
        <v>0</v>
      </c>
      <c r="L163" s="178">
        <f>J163+K163</f>
        <v>0</v>
      </c>
      <c r="M163" s="70" t="e">
        <f>L163/$L$168</f>
        <v>#DIV/0!</v>
      </c>
      <c r="N163" s="335">
        <v>0</v>
      </c>
      <c r="O163" s="176">
        <v>0</v>
      </c>
      <c r="P163" s="176">
        <v>0</v>
      </c>
      <c r="Q163" s="178">
        <f>O163+P163</f>
        <v>0</v>
      </c>
      <c r="R163" s="70" t="e">
        <f>Q163/$Q$168</f>
        <v>#DIV/0!</v>
      </c>
      <c r="S163" s="336">
        <f>N168-Q168</f>
        <v>0</v>
      </c>
      <c r="T163" s="323">
        <f>IFERROR((S163/N168),0)</f>
        <v>0</v>
      </c>
      <c r="U163" s="176">
        <v>0</v>
      </c>
      <c r="V163" s="176">
        <v>0</v>
      </c>
      <c r="W163" s="163">
        <f t="shared" si="2"/>
        <v>0</v>
      </c>
      <c r="X163" s="314"/>
    </row>
    <row r="164" spans="1:36" ht="15" customHeight="1" x14ac:dyDescent="0.25">
      <c r="A164" s="337"/>
      <c r="B164" s="341"/>
      <c r="C164" s="321"/>
      <c r="D164" s="321"/>
      <c r="E164" s="35" t="s">
        <v>46</v>
      </c>
      <c r="F164" s="176">
        <v>0</v>
      </c>
      <c r="G164" s="176">
        <v>0</v>
      </c>
      <c r="H164" s="178">
        <f>F164+G164</f>
        <v>0</v>
      </c>
      <c r="I164" s="70" t="e">
        <f>H164/$H$168</f>
        <v>#DIV/0!</v>
      </c>
      <c r="J164" s="176">
        <v>0</v>
      </c>
      <c r="K164" s="176">
        <v>0</v>
      </c>
      <c r="L164" s="178">
        <f>J164+K164</f>
        <v>0</v>
      </c>
      <c r="M164" s="70" t="e">
        <f>L164/$L$168</f>
        <v>#DIV/0!</v>
      </c>
      <c r="N164" s="335"/>
      <c r="O164" s="176">
        <v>0</v>
      </c>
      <c r="P164" s="176">
        <v>0</v>
      </c>
      <c r="Q164" s="178">
        <f>O164+P164</f>
        <v>0</v>
      </c>
      <c r="R164" s="70" t="e">
        <f>Q164/$Q$168</f>
        <v>#DIV/0!</v>
      </c>
      <c r="S164" s="336"/>
      <c r="T164" s="323"/>
      <c r="U164" s="176">
        <v>0</v>
      </c>
      <c r="V164" s="176">
        <v>0</v>
      </c>
      <c r="W164" s="163">
        <f t="shared" si="2"/>
        <v>0</v>
      </c>
      <c r="X164" s="315"/>
    </row>
    <row r="165" spans="1:36" ht="15" customHeight="1" x14ac:dyDescent="0.25">
      <c r="A165" s="337"/>
      <c r="B165" s="341"/>
      <c r="C165" s="321"/>
      <c r="D165" s="321"/>
      <c r="E165" s="35" t="s">
        <v>47</v>
      </c>
      <c r="F165" s="176">
        <v>0</v>
      </c>
      <c r="G165" s="176">
        <v>0</v>
      </c>
      <c r="H165" s="178">
        <f>F165+G165</f>
        <v>0</v>
      </c>
      <c r="I165" s="70" t="e">
        <f>H165/$H$168</f>
        <v>#DIV/0!</v>
      </c>
      <c r="J165" s="176">
        <v>0</v>
      </c>
      <c r="K165" s="176">
        <v>0</v>
      </c>
      <c r="L165" s="178">
        <f>J165+K165</f>
        <v>0</v>
      </c>
      <c r="M165" s="70" t="e">
        <f>L165/$L$168</f>
        <v>#DIV/0!</v>
      </c>
      <c r="N165" s="335"/>
      <c r="O165" s="176">
        <v>0</v>
      </c>
      <c r="P165" s="176">
        <v>0</v>
      </c>
      <c r="Q165" s="178">
        <f>O165+P165</f>
        <v>0</v>
      </c>
      <c r="R165" s="70" t="e">
        <f>Q165/$Q$168</f>
        <v>#DIV/0!</v>
      </c>
      <c r="S165" s="336"/>
      <c r="T165" s="323"/>
      <c r="U165" s="176">
        <v>0</v>
      </c>
      <c r="V165" s="176">
        <v>0</v>
      </c>
      <c r="W165" s="163">
        <f t="shared" si="2"/>
        <v>0</v>
      </c>
      <c r="X165" s="315"/>
    </row>
    <row r="166" spans="1:36" ht="15" customHeight="1" x14ac:dyDescent="0.25">
      <c r="A166" s="337"/>
      <c r="B166" s="341"/>
      <c r="C166" s="321"/>
      <c r="D166" s="321"/>
      <c r="E166" s="35" t="s">
        <v>48</v>
      </c>
      <c r="F166" s="176">
        <v>0</v>
      </c>
      <c r="G166" s="176">
        <v>0</v>
      </c>
      <c r="H166" s="178">
        <f>F166+G166</f>
        <v>0</v>
      </c>
      <c r="I166" s="70" t="e">
        <f>H166/$H$168</f>
        <v>#DIV/0!</v>
      </c>
      <c r="J166" s="176">
        <v>0</v>
      </c>
      <c r="K166" s="176">
        <v>0</v>
      </c>
      <c r="L166" s="178">
        <f>J166+K166</f>
        <v>0</v>
      </c>
      <c r="M166" s="70" t="e">
        <f>L166/$L$168</f>
        <v>#DIV/0!</v>
      </c>
      <c r="N166" s="335"/>
      <c r="O166" s="176">
        <v>0</v>
      </c>
      <c r="P166" s="176">
        <v>0</v>
      </c>
      <c r="Q166" s="178">
        <f>O166+P166</f>
        <v>0</v>
      </c>
      <c r="R166" s="70" t="e">
        <f>Q166/$Q$168</f>
        <v>#DIV/0!</v>
      </c>
      <c r="S166" s="336"/>
      <c r="T166" s="323"/>
      <c r="U166" s="176">
        <v>0</v>
      </c>
      <c r="V166" s="176">
        <v>0</v>
      </c>
      <c r="W166" s="163">
        <f t="shared" si="2"/>
        <v>0</v>
      </c>
      <c r="X166" s="315"/>
    </row>
    <row r="167" spans="1:36" ht="15.75" customHeight="1" thickBot="1" x14ac:dyDescent="0.3">
      <c r="A167" s="337"/>
      <c r="B167" s="341"/>
      <c r="C167" s="321"/>
      <c r="D167" s="321"/>
      <c r="E167" s="35" t="s">
        <v>49</v>
      </c>
      <c r="F167" s="176">
        <v>0</v>
      </c>
      <c r="G167" s="176">
        <v>0</v>
      </c>
      <c r="H167" s="178">
        <f>F167+G167</f>
        <v>0</v>
      </c>
      <c r="I167" s="70" t="e">
        <f>H167/$H$168</f>
        <v>#DIV/0!</v>
      </c>
      <c r="J167" s="176">
        <v>0</v>
      </c>
      <c r="K167" s="176">
        <v>0</v>
      </c>
      <c r="L167" s="178">
        <f>J167+K167</f>
        <v>0</v>
      </c>
      <c r="M167" s="70" t="e">
        <f>L167/$L$168</f>
        <v>#DIV/0!</v>
      </c>
      <c r="N167" s="335"/>
      <c r="O167" s="176">
        <v>0</v>
      </c>
      <c r="P167" s="176">
        <v>0</v>
      </c>
      <c r="Q167" s="178">
        <f>O167+P167</f>
        <v>0</v>
      </c>
      <c r="R167" s="70" t="e">
        <f>Q167/$Q$168</f>
        <v>#DIV/0!</v>
      </c>
      <c r="S167" s="336"/>
      <c r="T167" s="323"/>
      <c r="U167" s="176">
        <v>0</v>
      </c>
      <c r="V167" s="176">
        <v>0</v>
      </c>
      <c r="W167" s="163">
        <f t="shared" si="2"/>
        <v>0</v>
      </c>
      <c r="X167" s="316"/>
    </row>
    <row r="168" spans="1:36" s="23" customFormat="1" ht="15.75" customHeight="1" thickBot="1" x14ac:dyDescent="0.3">
      <c r="A168" s="330" t="s">
        <v>51</v>
      </c>
      <c r="B168" s="331"/>
      <c r="C168" s="332"/>
      <c r="D168" s="177"/>
      <c r="E168" s="24"/>
      <c r="F168" s="19">
        <f>SUM(F163:F167)</f>
        <v>0</v>
      </c>
      <c r="G168" s="19">
        <f>SUM(G163:G167)</f>
        <v>0</v>
      </c>
      <c r="H168" s="19">
        <f>SUM(H163:H167)</f>
        <v>0</v>
      </c>
      <c r="I168" s="20">
        <v>1</v>
      </c>
      <c r="J168" s="19">
        <f>SUM(J163:J167)</f>
        <v>0</v>
      </c>
      <c r="K168" s="19">
        <f>SUM(K163:K167)</f>
        <v>0</v>
      </c>
      <c r="L168" s="19">
        <f>SUM(L163:L167)</f>
        <v>0</v>
      </c>
      <c r="M168" s="20">
        <v>1</v>
      </c>
      <c r="N168" s="19">
        <f>N163</f>
        <v>0</v>
      </c>
      <c r="O168" s="19">
        <f>SUM(O163:O167)</f>
        <v>0</v>
      </c>
      <c r="P168" s="19">
        <f>SUM(P163:P167)</f>
        <v>0</v>
      </c>
      <c r="Q168" s="19">
        <f>SUM(Q163:Q167)</f>
        <v>0</v>
      </c>
      <c r="R168" s="20">
        <v>1</v>
      </c>
      <c r="S168" s="19">
        <f>S163</f>
        <v>0</v>
      </c>
      <c r="T168" s="22">
        <f>T163</f>
        <v>0</v>
      </c>
      <c r="U168" s="164">
        <f>SUM(U163:U167)</f>
        <v>0</v>
      </c>
      <c r="V168" s="74">
        <f>SUM(V163:V167)</f>
        <v>0</v>
      </c>
      <c r="W168" s="165">
        <f t="shared" si="2"/>
        <v>0</v>
      </c>
      <c r="X168" s="187">
        <f>IFERROR(((1-(1-T168)*W168)*1),0)</f>
        <v>1</v>
      </c>
      <c r="Y168" s="66"/>
      <c r="Z168" s="66"/>
      <c r="AA168" s="66"/>
      <c r="AB168" s="66"/>
      <c r="AC168" s="66"/>
      <c r="AD168" s="66"/>
      <c r="AE168" s="66"/>
      <c r="AF168" s="66"/>
      <c r="AG168" s="66"/>
      <c r="AH168" s="66"/>
      <c r="AI168" s="66"/>
      <c r="AJ168" s="66"/>
    </row>
    <row r="169" spans="1:36" ht="15" customHeight="1" x14ac:dyDescent="0.25">
      <c r="A169" s="337">
        <f>A163+1</f>
        <v>28</v>
      </c>
      <c r="B169" s="341"/>
      <c r="C169" s="321"/>
      <c r="D169" s="321"/>
      <c r="E169" s="35" t="s">
        <v>45</v>
      </c>
      <c r="F169" s="176">
        <v>0</v>
      </c>
      <c r="G169" s="176">
        <v>0</v>
      </c>
      <c r="H169" s="178">
        <f>F169+G169</f>
        <v>0</v>
      </c>
      <c r="I169" s="70" t="e">
        <f>H169/$H$174</f>
        <v>#DIV/0!</v>
      </c>
      <c r="J169" s="176">
        <v>0</v>
      </c>
      <c r="K169" s="176">
        <v>0</v>
      </c>
      <c r="L169" s="178">
        <f>J169+K169</f>
        <v>0</v>
      </c>
      <c r="M169" s="70" t="e">
        <f>L169/$L$174</f>
        <v>#DIV/0!</v>
      </c>
      <c r="N169" s="335">
        <v>0</v>
      </c>
      <c r="O169" s="176">
        <v>0</v>
      </c>
      <c r="P169" s="176">
        <v>0</v>
      </c>
      <c r="Q169" s="178">
        <f>O169+P169</f>
        <v>0</v>
      </c>
      <c r="R169" s="70" t="e">
        <f>Q169/$Q$174</f>
        <v>#DIV/0!</v>
      </c>
      <c r="S169" s="336">
        <f>N174-Q174</f>
        <v>0</v>
      </c>
      <c r="T169" s="323">
        <f>IFERROR((S169/N174),0)</f>
        <v>0</v>
      </c>
      <c r="U169" s="176">
        <v>0</v>
      </c>
      <c r="V169" s="176">
        <v>0</v>
      </c>
      <c r="W169" s="163">
        <f t="shared" si="2"/>
        <v>0</v>
      </c>
      <c r="X169" s="314"/>
    </row>
    <row r="170" spans="1:36" ht="15" customHeight="1" x14ac:dyDescent="0.25">
      <c r="A170" s="337"/>
      <c r="B170" s="341"/>
      <c r="C170" s="321"/>
      <c r="D170" s="321"/>
      <c r="E170" s="35" t="s">
        <v>46</v>
      </c>
      <c r="F170" s="176">
        <v>0</v>
      </c>
      <c r="G170" s="176">
        <v>0</v>
      </c>
      <c r="H170" s="178">
        <f>F170+G170</f>
        <v>0</v>
      </c>
      <c r="I170" s="70" t="e">
        <f>H170/$H$174</f>
        <v>#DIV/0!</v>
      </c>
      <c r="J170" s="176">
        <v>0</v>
      </c>
      <c r="K170" s="176">
        <v>0</v>
      </c>
      <c r="L170" s="178">
        <f>J170+K170</f>
        <v>0</v>
      </c>
      <c r="M170" s="70" t="e">
        <f>L170/$L$174</f>
        <v>#DIV/0!</v>
      </c>
      <c r="N170" s="335"/>
      <c r="O170" s="176">
        <v>0</v>
      </c>
      <c r="P170" s="176">
        <v>0</v>
      </c>
      <c r="Q170" s="178">
        <f>O170+P170</f>
        <v>0</v>
      </c>
      <c r="R170" s="70" t="e">
        <f>Q170/$Q$174</f>
        <v>#DIV/0!</v>
      </c>
      <c r="S170" s="336"/>
      <c r="T170" s="323"/>
      <c r="U170" s="176">
        <v>0</v>
      </c>
      <c r="V170" s="176">
        <v>0</v>
      </c>
      <c r="W170" s="163">
        <f t="shared" si="2"/>
        <v>0</v>
      </c>
      <c r="X170" s="315"/>
    </row>
    <row r="171" spans="1:36" ht="15" customHeight="1" x14ac:dyDescent="0.25">
      <c r="A171" s="337"/>
      <c r="B171" s="341"/>
      <c r="C171" s="321"/>
      <c r="D171" s="321"/>
      <c r="E171" s="35" t="s">
        <v>47</v>
      </c>
      <c r="F171" s="176">
        <v>0</v>
      </c>
      <c r="G171" s="176">
        <v>0</v>
      </c>
      <c r="H171" s="178">
        <f>F171+G171</f>
        <v>0</v>
      </c>
      <c r="I171" s="70" t="e">
        <f>H171/$H$174</f>
        <v>#DIV/0!</v>
      </c>
      <c r="J171" s="176">
        <v>0</v>
      </c>
      <c r="K171" s="176">
        <v>0</v>
      </c>
      <c r="L171" s="178">
        <f>J171+K171</f>
        <v>0</v>
      </c>
      <c r="M171" s="70" t="e">
        <f>L171/$L$174</f>
        <v>#DIV/0!</v>
      </c>
      <c r="N171" s="335"/>
      <c r="O171" s="176">
        <v>0</v>
      </c>
      <c r="P171" s="176">
        <v>0</v>
      </c>
      <c r="Q171" s="178">
        <f>O171+P171</f>
        <v>0</v>
      </c>
      <c r="R171" s="70" t="e">
        <f>Q171/$Q$174</f>
        <v>#DIV/0!</v>
      </c>
      <c r="S171" s="336"/>
      <c r="T171" s="323"/>
      <c r="U171" s="176">
        <v>0</v>
      </c>
      <c r="V171" s="176">
        <v>0</v>
      </c>
      <c r="W171" s="163">
        <f t="shared" si="2"/>
        <v>0</v>
      </c>
      <c r="X171" s="315"/>
    </row>
    <row r="172" spans="1:36" ht="15" customHeight="1" x14ac:dyDescent="0.25">
      <c r="A172" s="337"/>
      <c r="B172" s="341"/>
      <c r="C172" s="321"/>
      <c r="D172" s="321"/>
      <c r="E172" s="35" t="s">
        <v>48</v>
      </c>
      <c r="F172" s="176">
        <v>0</v>
      </c>
      <c r="G172" s="176">
        <v>0</v>
      </c>
      <c r="H172" s="178">
        <f>F172+G172</f>
        <v>0</v>
      </c>
      <c r="I172" s="70" t="e">
        <f>H172/$H$174</f>
        <v>#DIV/0!</v>
      </c>
      <c r="J172" s="176">
        <v>0</v>
      </c>
      <c r="K172" s="176">
        <v>0</v>
      </c>
      <c r="L172" s="178">
        <f>J172+K172</f>
        <v>0</v>
      </c>
      <c r="M172" s="70" t="e">
        <f>L172/$L$174</f>
        <v>#DIV/0!</v>
      </c>
      <c r="N172" s="335"/>
      <c r="O172" s="176">
        <v>0</v>
      </c>
      <c r="P172" s="176">
        <v>0</v>
      </c>
      <c r="Q172" s="178">
        <f>O172+P172</f>
        <v>0</v>
      </c>
      <c r="R172" s="70" t="e">
        <f>Q172/$Q$174</f>
        <v>#DIV/0!</v>
      </c>
      <c r="S172" s="336"/>
      <c r="T172" s="323"/>
      <c r="U172" s="176">
        <v>0</v>
      </c>
      <c r="V172" s="176">
        <v>0</v>
      </c>
      <c r="W172" s="163">
        <f t="shared" si="2"/>
        <v>0</v>
      </c>
      <c r="X172" s="315"/>
    </row>
    <row r="173" spans="1:36" ht="15.75" customHeight="1" thickBot="1" x14ac:dyDescent="0.3">
      <c r="A173" s="337"/>
      <c r="B173" s="341"/>
      <c r="C173" s="321"/>
      <c r="D173" s="321"/>
      <c r="E173" s="35" t="s">
        <v>49</v>
      </c>
      <c r="F173" s="176">
        <v>0</v>
      </c>
      <c r="G173" s="176">
        <v>0</v>
      </c>
      <c r="H173" s="178">
        <f>F173+G173</f>
        <v>0</v>
      </c>
      <c r="I173" s="70" t="e">
        <f>H173/$H$174</f>
        <v>#DIV/0!</v>
      </c>
      <c r="J173" s="176">
        <v>0</v>
      </c>
      <c r="K173" s="176">
        <v>0</v>
      </c>
      <c r="L173" s="178">
        <f>J173+K173</f>
        <v>0</v>
      </c>
      <c r="M173" s="70" t="e">
        <f>L173/$L$174</f>
        <v>#DIV/0!</v>
      </c>
      <c r="N173" s="335"/>
      <c r="O173" s="176">
        <v>0</v>
      </c>
      <c r="P173" s="176">
        <v>0</v>
      </c>
      <c r="Q173" s="178">
        <f>O173+P173</f>
        <v>0</v>
      </c>
      <c r="R173" s="70" t="e">
        <f>Q173/$Q$174</f>
        <v>#DIV/0!</v>
      </c>
      <c r="S173" s="336"/>
      <c r="T173" s="323"/>
      <c r="U173" s="176">
        <v>0</v>
      </c>
      <c r="V173" s="176">
        <v>0</v>
      </c>
      <c r="W173" s="163">
        <f t="shared" si="2"/>
        <v>0</v>
      </c>
      <c r="X173" s="316"/>
    </row>
    <row r="174" spans="1:36" s="23" customFormat="1" ht="15.75" customHeight="1" thickBot="1" x14ac:dyDescent="0.3">
      <c r="A174" s="330" t="s">
        <v>51</v>
      </c>
      <c r="B174" s="331"/>
      <c r="C174" s="332"/>
      <c r="D174" s="177"/>
      <c r="E174" s="24"/>
      <c r="F174" s="19">
        <f>SUM(F169:F173)</f>
        <v>0</v>
      </c>
      <c r="G174" s="19">
        <f>SUM(G169:G173)</f>
        <v>0</v>
      </c>
      <c r="H174" s="19">
        <f>SUM(H169:H173)</f>
        <v>0</v>
      </c>
      <c r="I174" s="20">
        <v>1</v>
      </c>
      <c r="J174" s="19">
        <f>SUM(J169:J173)</f>
        <v>0</v>
      </c>
      <c r="K174" s="19">
        <f>SUM(K169:K173)</f>
        <v>0</v>
      </c>
      <c r="L174" s="19">
        <f>SUM(L169:L173)</f>
        <v>0</v>
      </c>
      <c r="M174" s="20">
        <v>1</v>
      </c>
      <c r="N174" s="19">
        <f>N169</f>
        <v>0</v>
      </c>
      <c r="O174" s="19">
        <f>SUM(O169:O173)</f>
        <v>0</v>
      </c>
      <c r="P174" s="19">
        <f>SUM(P169:P173)</f>
        <v>0</v>
      </c>
      <c r="Q174" s="19">
        <f>SUM(Q169:Q173)</f>
        <v>0</v>
      </c>
      <c r="R174" s="20">
        <v>1</v>
      </c>
      <c r="S174" s="19">
        <f>S169</f>
        <v>0</v>
      </c>
      <c r="T174" s="22">
        <f>T169</f>
        <v>0</v>
      </c>
      <c r="U174" s="164">
        <f>SUM(U169:U173)</f>
        <v>0</v>
      </c>
      <c r="V174" s="74">
        <f>SUM(V169:V173)</f>
        <v>0</v>
      </c>
      <c r="W174" s="165">
        <f t="shared" si="2"/>
        <v>0</v>
      </c>
      <c r="X174" s="187">
        <f>IFERROR(((1-(1-T174)*W174)*1),0)</f>
        <v>1</v>
      </c>
      <c r="Y174" s="66"/>
      <c r="Z174" s="66"/>
      <c r="AA174" s="66"/>
      <c r="AB174" s="66"/>
      <c r="AC174" s="66"/>
      <c r="AD174" s="66"/>
      <c r="AE174" s="66"/>
      <c r="AF174" s="66"/>
      <c r="AG174" s="66"/>
      <c r="AH174" s="66"/>
      <c r="AI174" s="66"/>
      <c r="AJ174" s="66"/>
    </row>
    <row r="175" spans="1:36" ht="15" customHeight="1" x14ac:dyDescent="0.25">
      <c r="A175" s="337">
        <f>A169+1</f>
        <v>29</v>
      </c>
      <c r="B175" s="341"/>
      <c r="C175" s="321"/>
      <c r="D175" s="321"/>
      <c r="E175" s="35" t="s">
        <v>45</v>
      </c>
      <c r="F175" s="176">
        <v>0</v>
      </c>
      <c r="G175" s="176">
        <v>0</v>
      </c>
      <c r="H175" s="178">
        <f>F175+G175</f>
        <v>0</v>
      </c>
      <c r="I175" s="70" t="e">
        <f>H175/$H$180</f>
        <v>#DIV/0!</v>
      </c>
      <c r="J175" s="176">
        <v>0</v>
      </c>
      <c r="K175" s="176">
        <v>0</v>
      </c>
      <c r="L175" s="178">
        <f>J175+K175</f>
        <v>0</v>
      </c>
      <c r="M175" s="70" t="e">
        <f>L175/$L$180</f>
        <v>#DIV/0!</v>
      </c>
      <c r="N175" s="335">
        <v>0</v>
      </c>
      <c r="O175" s="176">
        <v>0</v>
      </c>
      <c r="P175" s="176">
        <v>0</v>
      </c>
      <c r="Q175" s="178">
        <f>O175+P175</f>
        <v>0</v>
      </c>
      <c r="R175" s="70" t="e">
        <f>Q175/$Q$180</f>
        <v>#DIV/0!</v>
      </c>
      <c r="S175" s="336">
        <f>N180-Q180</f>
        <v>0</v>
      </c>
      <c r="T175" s="323">
        <f>IFERROR((S175/N180),0)</f>
        <v>0</v>
      </c>
      <c r="U175" s="176">
        <v>0</v>
      </c>
      <c r="V175" s="176">
        <v>0</v>
      </c>
      <c r="W175" s="163">
        <f t="shared" si="2"/>
        <v>0</v>
      </c>
      <c r="X175" s="314"/>
    </row>
    <row r="176" spans="1:36" ht="15" customHeight="1" x14ac:dyDescent="0.25">
      <c r="A176" s="337"/>
      <c r="B176" s="341"/>
      <c r="C176" s="321"/>
      <c r="D176" s="321"/>
      <c r="E176" s="35" t="s">
        <v>46</v>
      </c>
      <c r="F176" s="176">
        <v>0</v>
      </c>
      <c r="G176" s="176">
        <v>0</v>
      </c>
      <c r="H176" s="178">
        <f>F176+G176</f>
        <v>0</v>
      </c>
      <c r="I176" s="70" t="e">
        <f>H176/$H$180</f>
        <v>#DIV/0!</v>
      </c>
      <c r="J176" s="176">
        <v>0</v>
      </c>
      <c r="K176" s="176">
        <v>0</v>
      </c>
      <c r="L176" s="178">
        <f>J176+K176</f>
        <v>0</v>
      </c>
      <c r="M176" s="70" t="e">
        <f>L176/$L$180</f>
        <v>#DIV/0!</v>
      </c>
      <c r="N176" s="335"/>
      <c r="O176" s="176">
        <v>0</v>
      </c>
      <c r="P176" s="176">
        <v>0</v>
      </c>
      <c r="Q176" s="178">
        <f>O176+P176</f>
        <v>0</v>
      </c>
      <c r="R176" s="70" t="e">
        <f>Q176/$Q$180</f>
        <v>#DIV/0!</v>
      </c>
      <c r="S176" s="336"/>
      <c r="T176" s="323"/>
      <c r="U176" s="176">
        <v>0</v>
      </c>
      <c r="V176" s="176">
        <v>0</v>
      </c>
      <c r="W176" s="163">
        <f t="shared" si="2"/>
        <v>0</v>
      </c>
      <c r="X176" s="315"/>
    </row>
    <row r="177" spans="1:36" ht="15" customHeight="1" x14ac:dyDescent="0.25">
      <c r="A177" s="337"/>
      <c r="B177" s="341"/>
      <c r="C177" s="321"/>
      <c r="D177" s="321"/>
      <c r="E177" s="35" t="s">
        <v>47</v>
      </c>
      <c r="F177" s="176">
        <v>0</v>
      </c>
      <c r="G177" s="176">
        <v>0</v>
      </c>
      <c r="H177" s="178">
        <f>F177+G177</f>
        <v>0</v>
      </c>
      <c r="I177" s="70" t="e">
        <f>H177/$H$180</f>
        <v>#DIV/0!</v>
      </c>
      <c r="J177" s="176">
        <v>0</v>
      </c>
      <c r="K177" s="176">
        <v>0</v>
      </c>
      <c r="L177" s="178">
        <f>J177+K177</f>
        <v>0</v>
      </c>
      <c r="M177" s="70" t="e">
        <f>L177/$L$180</f>
        <v>#DIV/0!</v>
      </c>
      <c r="N177" s="335"/>
      <c r="O177" s="176">
        <v>0</v>
      </c>
      <c r="P177" s="176">
        <v>0</v>
      </c>
      <c r="Q177" s="178">
        <f>O177+P177</f>
        <v>0</v>
      </c>
      <c r="R177" s="70" t="e">
        <f>Q177/$Q$180</f>
        <v>#DIV/0!</v>
      </c>
      <c r="S177" s="336"/>
      <c r="T177" s="323"/>
      <c r="U177" s="176">
        <v>0</v>
      </c>
      <c r="V177" s="176">
        <v>0</v>
      </c>
      <c r="W177" s="163">
        <f t="shared" si="2"/>
        <v>0</v>
      </c>
      <c r="X177" s="315"/>
    </row>
    <row r="178" spans="1:36" ht="15" customHeight="1" x14ac:dyDescent="0.25">
      <c r="A178" s="337"/>
      <c r="B178" s="341"/>
      <c r="C178" s="321"/>
      <c r="D178" s="321"/>
      <c r="E178" s="35" t="s">
        <v>48</v>
      </c>
      <c r="F178" s="176">
        <v>0</v>
      </c>
      <c r="G178" s="176">
        <v>0</v>
      </c>
      <c r="H178" s="178">
        <f>F178+G178</f>
        <v>0</v>
      </c>
      <c r="I178" s="70" t="e">
        <f>H178/$H$180</f>
        <v>#DIV/0!</v>
      </c>
      <c r="J178" s="176">
        <v>0</v>
      </c>
      <c r="K178" s="176">
        <v>0</v>
      </c>
      <c r="L178" s="178">
        <f>J178+K178</f>
        <v>0</v>
      </c>
      <c r="M178" s="70" t="e">
        <f>L178/$L$180</f>
        <v>#DIV/0!</v>
      </c>
      <c r="N178" s="335"/>
      <c r="O178" s="176">
        <v>0</v>
      </c>
      <c r="P178" s="176">
        <v>0</v>
      </c>
      <c r="Q178" s="178">
        <f>O178+P178</f>
        <v>0</v>
      </c>
      <c r="R178" s="70" t="e">
        <f>Q178/$Q$180</f>
        <v>#DIV/0!</v>
      </c>
      <c r="S178" s="336"/>
      <c r="T178" s="323"/>
      <c r="U178" s="176">
        <v>0</v>
      </c>
      <c r="V178" s="176">
        <v>0</v>
      </c>
      <c r="W178" s="163">
        <f t="shared" si="2"/>
        <v>0</v>
      </c>
      <c r="X178" s="315"/>
    </row>
    <row r="179" spans="1:36" ht="15.75" customHeight="1" thickBot="1" x14ac:dyDescent="0.3">
      <c r="A179" s="337"/>
      <c r="B179" s="341"/>
      <c r="C179" s="321"/>
      <c r="D179" s="321"/>
      <c r="E179" s="35" t="s">
        <v>49</v>
      </c>
      <c r="F179" s="176">
        <v>0</v>
      </c>
      <c r="G179" s="176">
        <v>0</v>
      </c>
      <c r="H179" s="178">
        <f>F179+G179</f>
        <v>0</v>
      </c>
      <c r="I179" s="70" t="e">
        <f>H179/$H$180</f>
        <v>#DIV/0!</v>
      </c>
      <c r="J179" s="176">
        <v>0</v>
      </c>
      <c r="K179" s="176">
        <v>0</v>
      </c>
      <c r="L179" s="178">
        <f>J179+K179</f>
        <v>0</v>
      </c>
      <c r="M179" s="70" t="e">
        <f>L179/$L$180</f>
        <v>#DIV/0!</v>
      </c>
      <c r="N179" s="335"/>
      <c r="O179" s="176">
        <v>0</v>
      </c>
      <c r="P179" s="176">
        <v>0</v>
      </c>
      <c r="Q179" s="178">
        <f>O179+P179</f>
        <v>0</v>
      </c>
      <c r="R179" s="70" t="e">
        <f>Q179/$Q$180</f>
        <v>#DIV/0!</v>
      </c>
      <c r="S179" s="336"/>
      <c r="T179" s="323"/>
      <c r="U179" s="176">
        <v>0</v>
      </c>
      <c r="V179" s="176">
        <v>0</v>
      </c>
      <c r="W179" s="163">
        <f t="shared" si="2"/>
        <v>0</v>
      </c>
      <c r="X179" s="316"/>
    </row>
    <row r="180" spans="1:36" s="23" customFormat="1" ht="15.75" customHeight="1" thickBot="1" x14ac:dyDescent="0.3">
      <c r="A180" s="330" t="s">
        <v>51</v>
      </c>
      <c r="B180" s="331"/>
      <c r="C180" s="332"/>
      <c r="D180" s="177"/>
      <c r="E180" s="24"/>
      <c r="F180" s="19">
        <f>SUM(F175:F179)</f>
        <v>0</v>
      </c>
      <c r="G180" s="19">
        <f>SUM(G175:G179)</f>
        <v>0</v>
      </c>
      <c r="H180" s="19">
        <f>SUM(H175:H179)</f>
        <v>0</v>
      </c>
      <c r="I180" s="20">
        <v>1</v>
      </c>
      <c r="J180" s="19">
        <f>SUM(J175:J179)</f>
        <v>0</v>
      </c>
      <c r="K180" s="19">
        <f>SUM(K175:K179)</f>
        <v>0</v>
      </c>
      <c r="L180" s="19">
        <f>SUM(L175:L179)</f>
        <v>0</v>
      </c>
      <c r="M180" s="20">
        <v>1</v>
      </c>
      <c r="N180" s="19">
        <f>N175</f>
        <v>0</v>
      </c>
      <c r="O180" s="19">
        <f>SUM(O175:O179)</f>
        <v>0</v>
      </c>
      <c r="P180" s="19">
        <f>SUM(P175:P179)</f>
        <v>0</v>
      </c>
      <c r="Q180" s="19">
        <f>SUM(Q175:Q179)</f>
        <v>0</v>
      </c>
      <c r="R180" s="20">
        <v>1</v>
      </c>
      <c r="S180" s="19">
        <f>S175</f>
        <v>0</v>
      </c>
      <c r="T180" s="22">
        <f>T175</f>
        <v>0</v>
      </c>
      <c r="U180" s="164">
        <f>SUM(U175:U179)</f>
        <v>0</v>
      </c>
      <c r="V180" s="74">
        <f>SUM(V175:V179)</f>
        <v>0</v>
      </c>
      <c r="W180" s="165">
        <f t="shared" si="2"/>
        <v>0</v>
      </c>
      <c r="X180" s="187">
        <f>IFERROR(((1-(1-T180)*W180)*1),0)</f>
        <v>1</v>
      </c>
      <c r="Y180" s="66"/>
      <c r="Z180" s="66"/>
      <c r="AA180" s="66"/>
      <c r="AB180" s="66"/>
      <c r="AC180" s="66"/>
      <c r="AD180" s="66"/>
      <c r="AE180" s="66"/>
      <c r="AF180" s="66"/>
      <c r="AG180" s="66"/>
      <c r="AH180" s="66"/>
      <c r="AI180" s="66"/>
      <c r="AJ180" s="66"/>
    </row>
    <row r="181" spans="1:36" ht="15" customHeight="1" x14ac:dyDescent="0.25">
      <c r="A181" s="337">
        <f>A175+1</f>
        <v>30</v>
      </c>
      <c r="B181" s="341"/>
      <c r="C181" s="321"/>
      <c r="D181" s="321"/>
      <c r="E181" s="35" t="s">
        <v>45</v>
      </c>
      <c r="F181" s="176">
        <v>0</v>
      </c>
      <c r="G181" s="176">
        <v>0</v>
      </c>
      <c r="H181" s="178">
        <f>F181+G181</f>
        <v>0</v>
      </c>
      <c r="I181" s="70" t="e">
        <f>H181/$H$186</f>
        <v>#DIV/0!</v>
      </c>
      <c r="J181" s="176">
        <v>0</v>
      </c>
      <c r="K181" s="176">
        <v>0</v>
      </c>
      <c r="L181" s="178">
        <f>J181+K181</f>
        <v>0</v>
      </c>
      <c r="M181" s="70" t="e">
        <f>L181/$L$186</f>
        <v>#DIV/0!</v>
      </c>
      <c r="N181" s="335">
        <v>0</v>
      </c>
      <c r="O181" s="176">
        <v>0</v>
      </c>
      <c r="P181" s="176">
        <v>0</v>
      </c>
      <c r="Q181" s="178">
        <f>O181+P181</f>
        <v>0</v>
      </c>
      <c r="R181" s="70" t="e">
        <f>Q181/$Q$186</f>
        <v>#DIV/0!</v>
      </c>
      <c r="S181" s="336">
        <f>N186-Q186</f>
        <v>0</v>
      </c>
      <c r="T181" s="323">
        <f>IFERROR((S181/N186),0)</f>
        <v>0</v>
      </c>
      <c r="U181" s="176">
        <v>0</v>
      </c>
      <c r="V181" s="176">
        <v>0</v>
      </c>
      <c r="W181" s="163">
        <f t="shared" si="2"/>
        <v>0</v>
      </c>
      <c r="X181" s="314"/>
    </row>
    <row r="182" spans="1:36" ht="15" customHeight="1" x14ac:dyDescent="0.25">
      <c r="A182" s="337"/>
      <c r="B182" s="341"/>
      <c r="C182" s="321"/>
      <c r="D182" s="321"/>
      <c r="E182" s="35" t="s">
        <v>46</v>
      </c>
      <c r="F182" s="176">
        <v>0</v>
      </c>
      <c r="G182" s="176">
        <v>0</v>
      </c>
      <c r="H182" s="178">
        <f>F182+G182</f>
        <v>0</v>
      </c>
      <c r="I182" s="70" t="e">
        <f>H182/$H$186</f>
        <v>#DIV/0!</v>
      </c>
      <c r="J182" s="176">
        <v>0</v>
      </c>
      <c r="K182" s="176">
        <v>0</v>
      </c>
      <c r="L182" s="178">
        <f>J182+K182</f>
        <v>0</v>
      </c>
      <c r="M182" s="70" t="e">
        <f>L182/$L$186</f>
        <v>#DIV/0!</v>
      </c>
      <c r="N182" s="335"/>
      <c r="O182" s="176">
        <v>0</v>
      </c>
      <c r="P182" s="176">
        <v>0</v>
      </c>
      <c r="Q182" s="178">
        <f>O182+P182</f>
        <v>0</v>
      </c>
      <c r="R182" s="70" t="e">
        <f>Q182/$Q$186</f>
        <v>#DIV/0!</v>
      </c>
      <c r="S182" s="336"/>
      <c r="T182" s="323"/>
      <c r="U182" s="176">
        <v>0</v>
      </c>
      <c r="V182" s="176">
        <v>0</v>
      </c>
      <c r="W182" s="163">
        <f t="shared" si="2"/>
        <v>0</v>
      </c>
      <c r="X182" s="315"/>
    </row>
    <row r="183" spans="1:36" ht="15" customHeight="1" x14ac:dyDescent="0.25">
      <c r="A183" s="337"/>
      <c r="B183" s="341"/>
      <c r="C183" s="321"/>
      <c r="D183" s="321"/>
      <c r="E183" s="35" t="s">
        <v>47</v>
      </c>
      <c r="F183" s="176">
        <v>0</v>
      </c>
      <c r="G183" s="176">
        <v>0</v>
      </c>
      <c r="H183" s="178">
        <f>F183+G183</f>
        <v>0</v>
      </c>
      <c r="I183" s="70" t="e">
        <f>H183/$H$186</f>
        <v>#DIV/0!</v>
      </c>
      <c r="J183" s="176">
        <v>0</v>
      </c>
      <c r="K183" s="176">
        <v>0</v>
      </c>
      <c r="L183" s="178">
        <f>J183+K183</f>
        <v>0</v>
      </c>
      <c r="M183" s="70" t="e">
        <f>L183/$L$186</f>
        <v>#DIV/0!</v>
      </c>
      <c r="N183" s="335"/>
      <c r="O183" s="176">
        <v>0</v>
      </c>
      <c r="P183" s="176">
        <v>0</v>
      </c>
      <c r="Q183" s="178">
        <f>O183+P183</f>
        <v>0</v>
      </c>
      <c r="R183" s="70" t="e">
        <f>Q183/$Q$186</f>
        <v>#DIV/0!</v>
      </c>
      <c r="S183" s="336"/>
      <c r="T183" s="323"/>
      <c r="U183" s="176">
        <v>0</v>
      </c>
      <c r="V183" s="176">
        <v>0</v>
      </c>
      <c r="W183" s="163">
        <f t="shared" si="2"/>
        <v>0</v>
      </c>
      <c r="X183" s="315"/>
    </row>
    <row r="184" spans="1:36" ht="15" customHeight="1" x14ac:dyDescent="0.25">
      <c r="A184" s="337"/>
      <c r="B184" s="341"/>
      <c r="C184" s="321"/>
      <c r="D184" s="321"/>
      <c r="E184" s="35" t="s">
        <v>48</v>
      </c>
      <c r="F184" s="176">
        <v>0</v>
      </c>
      <c r="G184" s="176">
        <v>0</v>
      </c>
      <c r="H184" s="178">
        <f>F184+G184</f>
        <v>0</v>
      </c>
      <c r="I184" s="70" t="e">
        <f>H184/$H$186</f>
        <v>#DIV/0!</v>
      </c>
      <c r="J184" s="176">
        <v>0</v>
      </c>
      <c r="K184" s="176">
        <v>0</v>
      </c>
      <c r="L184" s="178">
        <f>J184+K184</f>
        <v>0</v>
      </c>
      <c r="M184" s="70" t="e">
        <f>L184/$L$186</f>
        <v>#DIV/0!</v>
      </c>
      <c r="N184" s="335"/>
      <c r="O184" s="176">
        <v>0</v>
      </c>
      <c r="P184" s="176">
        <v>0</v>
      </c>
      <c r="Q184" s="178">
        <f>O184+P184</f>
        <v>0</v>
      </c>
      <c r="R184" s="70" t="e">
        <f>Q184/$Q$186</f>
        <v>#DIV/0!</v>
      </c>
      <c r="S184" s="336"/>
      <c r="T184" s="323"/>
      <c r="U184" s="176">
        <v>0</v>
      </c>
      <c r="V184" s="176">
        <v>0</v>
      </c>
      <c r="W184" s="163">
        <f t="shared" si="2"/>
        <v>0</v>
      </c>
      <c r="X184" s="315"/>
    </row>
    <row r="185" spans="1:36" ht="15.75" customHeight="1" thickBot="1" x14ac:dyDescent="0.3">
      <c r="A185" s="337"/>
      <c r="B185" s="341"/>
      <c r="C185" s="321"/>
      <c r="D185" s="321"/>
      <c r="E185" s="35" t="s">
        <v>49</v>
      </c>
      <c r="F185" s="176">
        <v>0</v>
      </c>
      <c r="G185" s="176">
        <v>0</v>
      </c>
      <c r="H185" s="178">
        <f>F185+G185</f>
        <v>0</v>
      </c>
      <c r="I185" s="70" t="e">
        <f>H185/$H$186</f>
        <v>#DIV/0!</v>
      </c>
      <c r="J185" s="176">
        <v>0</v>
      </c>
      <c r="K185" s="176">
        <v>0</v>
      </c>
      <c r="L185" s="178">
        <f>J185+K185</f>
        <v>0</v>
      </c>
      <c r="M185" s="70" t="e">
        <f>L185/$L$186</f>
        <v>#DIV/0!</v>
      </c>
      <c r="N185" s="335"/>
      <c r="O185" s="176">
        <v>0</v>
      </c>
      <c r="P185" s="176">
        <v>0</v>
      </c>
      <c r="Q185" s="178">
        <f>O185+P185</f>
        <v>0</v>
      </c>
      <c r="R185" s="70" t="e">
        <f>Q185/$Q$186</f>
        <v>#DIV/0!</v>
      </c>
      <c r="S185" s="336"/>
      <c r="T185" s="323"/>
      <c r="U185" s="176">
        <v>0</v>
      </c>
      <c r="V185" s="176">
        <v>0</v>
      </c>
      <c r="W185" s="163">
        <f t="shared" si="2"/>
        <v>0</v>
      </c>
      <c r="X185" s="316"/>
    </row>
    <row r="186" spans="1:36" s="23" customFormat="1" ht="15.75" customHeight="1" thickBot="1" x14ac:dyDescent="0.3">
      <c r="A186" s="330" t="s">
        <v>51</v>
      </c>
      <c r="B186" s="331"/>
      <c r="C186" s="332"/>
      <c r="D186" s="177"/>
      <c r="E186" s="24"/>
      <c r="F186" s="19">
        <f>SUM(F181:F185)</f>
        <v>0</v>
      </c>
      <c r="G186" s="19">
        <f>SUM(G181:G185)</f>
        <v>0</v>
      </c>
      <c r="H186" s="19">
        <f>SUM(H181:H185)</f>
        <v>0</v>
      </c>
      <c r="I186" s="20">
        <v>1</v>
      </c>
      <c r="J186" s="19">
        <f>SUM(J181:J185)</f>
        <v>0</v>
      </c>
      <c r="K186" s="19">
        <f>SUM(K181:K185)</f>
        <v>0</v>
      </c>
      <c r="L186" s="19">
        <f>SUM(L181:L185)</f>
        <v>0</v>
      </c>
      <c r="M186" s="20">
        <v>1</v>
      </c>
      <c r="N186" s="19">
        <f>N181</f>
        <v>0</v>
      </c>
      <c r="O186" s="19">
        <f>SUM(O181:O185)</f>
        <v>0</v>
      </c>
      <c r="P186" s="19">
        <f>SUM(P181:P185)</f>
        <v>0</v>
      </c>
      <c r="Q186" s="19">
        <f>SUM(Q181:Q185)</f>
        <v>0</v>
      </c>
      <c r="R186" s="20">
        <v>1</v>
      </c>
      <c r="S186" s="19">
        <f>S181</f>
        <v>0</v>
      </c>
      <c r="T186" s="22">
        <f>T181</f>
        <v>0</v>
      </c>
      <c r="U186" s="164">
        <f>SUM(U181:U185)</f>
        <v>0</v>
      </c>
      <c r="V186" s="74">
        <f>SUM(V181:V185)</f>
        <v>0</v>
      </c>
      <c r="W186" s="165">
        <f t="shared" si="2"/>
        <v>0</v>
      </c>
      <c r="X186" s="187">
        <f>IFERROR(((1-(1-T186)*W186)*1),0)</f>
        <v>1</v>
      </c>
      <c r="Y186" s="66"/>
      <c r="Z186" s="66"/>
      <c r="AA186" s="66"/>
      <c r="AB186" s="66"/>
      <c r="AC186" s="66"/>
      <c r="AD186" s="66"/>
      <c r="AE186" s="66"/>
      <c r="AF186" s="66"/>
      <c r="AG186" s="66"/>
      <c r="AH186" s="66"/>
      <c r="AI186" s="66"/>
      <c r="AJ186" s="66"/>
    </row>
    <row r="187" spans="1:36" ht="15" customHeight="1" x14ac:dyDescent="0.25">
      <c r="A187" s="337">
        <f>A181+1</f>
        <v>31</v>
      </c>
      <c r="B187" s="341"/>
      <c r="C187" s="321"/>
      <c r="D187" s="321"/>
      <c r="E187" s="35" t="s">
        <v>45</v>
      </c>
      <c r="F187" s="176">
        <v>0</v>
      </c>
      <c r="G187" s="176">
        <v>0</v>
      </c>
      <c r="H187" s="178">
        <f>F187+G187</f>
        <v>0</v>
      </c>
      <c r="I187" s="70" t="e">
        <f>H187/$H$192</f>
        <v>#DIV/0!</v>
      </c>
      <c r="J187" s="176">
        <v>0</v>
      </c>
      <c r="K187" s="176">
        <v>0</v>
      </c>
      <c r="L187" s="178">
        <f>J187+K187</f>
        <v>0</v>
      </c>
      <c r="M187" s="70" t="e">
        <f>L187/$L$192</f>
        <v>#DIV/0!</v>
      </c>
      <c r="N187" s="335">
        <v>0</v>
      </c>
      <c r="O187" s="176">
        <v>0</v>
      </c>
      <c r="P187" s="176">
        <v>0</v>
      </c>
      <c r="Q187" s="178">
        <f>O187+P187</f>
        <v>0</v>
      </c>
      <c r="R187" s="70" t="e">
        <f>Q187/$Q$192</f>
        <v>#DIV/0!</v>
      </c>
      <c r="S187" s="336">
        <f>N192-Q192</f>
        <v>0</v>
      </c>
      <c r="T187" s="323">
        <f>IFERROR((S187/N192),0)</f>
        <v>0</v>
      </c>
      <c r="U187" s="176">
        <v>0</v>
      </c>
      <c r="V187" s="176">
        <v>0</v>
      </c>
      <c r="W187" s="163">
        <f t="shared" si="2"/>
        <v>0</v>
      </c>
      <c r="X187" s="314"/>
    </row>
    <row r="188" spans="1:36" ht="15" customHeight="1" x14ac:dyDescent="0.25">
      <c r="A188" s="337"/>
      <c r="B188" s="341"/>
      <c r="C188" s="321"/>
      <c r="D188" s="321"/>
      <c r="E188" s="35" t="s">
        <v>46</v>
      </c>
      <c r="F188" s="176">
        <v>0</v>
      </c>
      <c r="G188" s="176">
        <v>0</v>
      </c>
      <c r="H188" s="178">
        <f>F188+G188</f>
        <v>0</v>
      </c>
      <c r="I188" s="70" t="e">
        <f>H188/$H$192</f>
        <v>#DIV/0!</v>
      </c>
      <c r="J188" s="176">
        <v>0</v>
      </c>
      <c r="K188" s="176">
        <v>0</v>
      </c>
      <c r="L188" s="178">
        <f>J188+K188</f>
        <v>0</v>
      </c>
      <c r="M188" s="70" t="e">
        <f>L188/$L$192</f>
        <v>#DIV/0!</v>
      </c>
      <c r="N188" s="335"/>
      <c r="O188" s="176">
        <v>0</v>
      </c>
      <c r="P188" s="176">
        <v>0</v>
      </c>
      <c r="Q188" s="178">
        <f>O188+P188</f>
        <v>0</v>
      </c>
      <c r="R188" s="70" t="e">
        <f>Q188/$Q$192</f>
        <v>#DIV/0!</v>
      </c>
      <c r="S188" s="336"/>
      <c r="T188" s="323"/>
      <c r="U188" s="176">
        <v>0</v>
      </c>
      <c r="V188" s="176">
        <v>0</v>
      </c>
      <c r="W188" s="163">
        <f t="shared" si="2"/>
        <v>0</v>
      </c>
      <c r="X188" s="315"/>
    </row>
    <row r="189" spans="1:36" ht="15" customHeight="1" x14ac:dyDescent="0.25">
      <c r="A189" s="337"/>
      <c r="B189" s="341"/>
      <c r="C189" s="321"/>
      <c r="D189" s="321"/>
      <c r="E189" s="35" t="s">
        <v>47</v>
      </c>
      <c r="F189" s="176">
        <v>0</v>
      </c>
      <c r="G189" s="176">
        <v>0</v>
      </c>
      <c r="H189" s="178">
        <f>F189+G189</f>
        <v>0</v>
      </c>
      <c r="I189" s="70" t="e">
        <f>H189/$H$192</f>
        <v>#DIV/0!</v>
      </c>
      <c r="J189" s="176">
        <v>0</v>
      </c>
      <c r="K189" s="176">
        <v>0</v>
      </c>
      <c r="L189" s="178">
        <f>J189+K189</f>
        <v>0</v>
      </c>
      <c r="M189" s="70" t="e">
        <f>L189/$L$192</f>
        <v>#DIV/0!</v>
      </c>
      <c r="N189" s="335"/>
      <c r="O189" s="176">
        <v>0</v>
      </c>
      <c r="P189" s="176">
        <v>0</v>
      </c>
      <c r="Q189" s="178">
        <f>O189+P189</f>
        <v>0</v>
      </c>
      <c r="R189" s="70" t="e">
        <f>Q189/$Q$192</f>
        <v>#DIV/0!</v>
      </c>
      <c r="S189" s="336"/>
      <c r="T189" s="323"/>
      <c r="U189" s="176">
        <v>0</v>
      </c>
      <c r="V189" s="176">
        <v>0</v>
      </c>
      <c r="W189" s="163">
        <f t="shared" si="2"/>
        <v>0</v>
      </c>
      <c r="X189" s="315"/>
    </row>
    <row r="190" spans="1:36" ht="15" customHeight="1" x14ac:dyDescent="0.25">
      <c r="A190" s="337"/>
      <c r="B190" s="341"/>
      <c r="C190" s="321"/>
      <c r="D190" s="321"/>
      <c r="E190" s="35" t="s">
        <v>48</v>
      </c>
      <c r="F190" s="176">
        <v>0</v>
      </c>
      <c r="G190" s="176">
        <v>0</v>
      </c>
      <c r="H190" s="178">
        <f>F190+G190</f>
        <v>0</v>
      </c>
      <c r="I190" s="70" t="e">
        <f>H190/$H$192</f>
        <v>#DIV/0!</v>
      </c>
      <c r="J190" s="176">
        <v>0</v>
      </c>
      <c r="K190" s="176">
        <v>0</v>
      </c>
      <c r="L190" s="178">
        <f>J190+K190</f>
        <v>0</v>
      </c>
      <c r="M190" s="70" t="e">
        <f>L190/$L$192</f>
        <v>#DIV/0!</v>
      </c>
      <c r="N190" s="335"/>
      <c r="O190" s="176">
        <v>0</v>
      </c>
      <c r="P190" s="176">
        <v>0</v>
      </c>
      <c r="Q190" s="178">
        <f>O190+P190</f>
        <v>0</v>
      </c>
      <c r="R190" s="70" t="e">
        <f>Q190/$Q$192</f>
        <v>#DIV/0!</v>
      </c>
      <c r="S190" s="336"/>
      <c r="T190" s="323"/>
      <c r="U190" s="176">
        <v>0</v>
      </c>
      <c r="V190" s="176">
        <v>0</v>
      </c>
      <c r="W190" s="163">
        <f t="shared" si="2"/>
        <v>0</v>
      </c>
      <c r="X190" s="315"/>
    </row>
    <row r="191" spans="1:36" ht="15.75" customHeight="1" thickBot="1" x14ac:dyDescent="0.3">
      <c r="A191" s="337"/>
      <c r="B191" s="341"/>
      <c r="C191" s="321"/>
      <c r="D191" s="321"/>
      <c r="E191" s="35" t="s">
        <v>49</v>
      </c>
      <c r="F191" s="176">
        <v>0</v>
      </c>
      <c r="G191" s="176">
        <v>0</v>
      </c>
      <c r="H191" s="178">
        <f>F191+G191</f>
        <v>0</v>
      </c>
      <c r="I191" s="70" t="e">
        <f>H191/$H$192</f>
        <v>#DIV/0!</v>
      </c>
      <c r="J191" s="176">
        <v>0</v>
      </c>
      <c r="K191" s="176">
        <v>0</v>
      </c>
      <c r="L191" s="178">
        <f>J191+K191</f>
        <v>0</v>
      </c>
      <c r="M191" s="70" t="e">
        <f>L191/$L$192</f>
        <v>#DIV/0!</v>
      </c>
      <c r="N191" s="335"/>
      <c r="O191" s="176">
        <v>0</v>
      </c>
      <c r="P191" s="176">
        <v>0</v>
      </c>
      <c r="Q191" s="178">
        <f>O191+P191</f>
        <v>0</v>
      </c>
      <c r="R191" s="70" t="e">
        <f>Q191/$Q$192</f>
        <v>#DIV/0!</v>
      </c>
      <c r="S191" s="336"/>
      <c r="T191" s="323"/>
      <c r="U191" s="176">
        <v>0</v>
      </c>
      <c r="V191" s="176">
        <v>0</v>
      </c>
      <c r="W191" s="163">
        <f t="shared" si="2"/>
        <v>0</v>
      </c>
      <c r="X191" s="316"/>
    </row>
    <row r="192" spans="1:36" s="23" customFormat="1" ht="15.75" customHeight="1" thickBot="1" x14ac:dyDescent="0.3">
      <c r="A192" s="330" t="s">
        <v>51</v>
      </c>
      <c r="B192" s="331"/>
      <c r="C192" s="332"/>
      <c r="D192" s="177"/>
      <c r="E192" s="24"/>
      <c r="F192" s="19">
        <f>SUM(F187:F191)</f>
        <v>0</v>
      </c>
      <c r="G192" s="19">
        <f>SUM(G187:G191)</f>
        <v>0</v>
      </c>
      <c r="H192" s="19">
        <f>SUM(H187:H191)</f>
        <v>0</v>
      </c>
      <c r="I192" s="20">
        <v>1</v>
      </c>
      <c r="J192" s="19">
        <f>SUM(J187:J191)</f>
        <v>0</v>
      </c>
      <c r="K192" s="19">
        <f>SUM(K187:K191)</f>
        <v>0</v>
      </c>
      <c r="L192" s="19">
        <f>SUM(L187:L191)</f>
        <v>0</v>
      </c>
      <c r="M192" s="20">
        <v>1</v>
      </c>
      <c r="N192" s="19">
        <f>N187</f>
        <v>0</v>
      </c>
      <c r="O192" s="19">
        <f>SUM(O187:O191)</f>
        <v>0</v>
      </c>
      <c r="P192" s="19">
        <f>SUM(P187:P191)</f>
        <v>0</v>
      </c>
      <c r="Q192" s="19">
        <f>SUM(Q187:Q191)</f>
        <v>0</v>
      </c>
      <c r="R192" s="20">
        <v>1</v>
      </c>
      <c r="S192" s="19">
        <f>S187</f>
        <v>0</v>
      </c>
      <c r="T192" s="22">
        <f>T187</f>
        <v>0</v>
      </c>
      <c r="U192" s="164">
        <f>SUM(U187:U191)</f>
        <v>0</v>
      </c>
      <c r="V192" s="74">
        <f>SUM(V187:V191)</f>
        <v>0</v>
      </c>
      <c r="W192" s="165">
        <f t="shared" si="2"/>
        <v>0</v>
      </c>
      <c r="X192" s="187">
        <f>IFERROR(((1-(1-T192)*W192)*1),0)</f>
        <v>1</v>
      </c>
      <c r="Y192" s="66"/>
      <c r="Z192" s="66"/>
      <c r="AA192" s="66"/>
      <c r="AB192" s="66"/>
      <c r="AC192" s="66"/>
      <c r="AD192" s="66"/>
      <c r="AE192" s="66"/>
      <c r="AF192" s="66"/>
      <c r="AG192" s="66"/>
      <c r="AH192" s="66"/>
      <c r="AI192" s="66"/>
      <c r="AJ192" s="66"/>
    </row>
    <row r="193" spans="1:36" ht="15" customHeight="1" x14ac:dyDescent="0.25">
      <c r="A193" s="337">
        <f>A187+1</f>
        <v>32</v>
      </c>
      <c r="B193" s="341"/>
      <c r="C193" s="321"/>
      <c r="D193" s="321"/>
      <c r="E193" s="35" t="s">
        <v>45</v>
      </c>
      <c r="F193" s="176">
        <v>0</v>
      </c>
      <c r="G193" s="176">
        <v>0</v>
      </c>
      <c r="H193" s="178">
        <f>F193+G193</f>
        <v>0</v>
      </c>
      <c r="I193" s="70" t="e">
        <f>H193/$H$198</f>
        <v>#DIV/0!</v>
      </c>
      <c r="J193" s="176">
        <v>0</v>
      </c>
      <c r="K193" s="176">
        <v>0</v>
      </c>
      <c r="L193" s="178">
        <f>J193+K193</f>
        <v>0</v>
      </c>
      <c r="M193" s="70" t="e">
        <f>L193/$L$198</f>
        <v>#DIV/0!</v>
      </c>
      <c r="N193" s="335">
        <v>0</v>
      </c>
      <c r="O193" s="176">
        <v>0</v>
      </c>
      <c r="P193" s="176">
        <v>0</v>
      </c>
      <c r="Q193" s="178">
        <f>O193+P193</f>
        <v>0</v>
      </c>
      <c r="R193" s="70" t="e">
        <f>Q193/$Q$198</f>
        <v>#DIV/0!</v>
      </c>
      <c r="S193" s="336">
        <f>N198-Q198</f>
        <v>0</v>
      </c>
      <c r="T193" s="323">
        <f>IFERROR((S193/N198),0)</f>
        <v>0</v>
      </c>
      <c r="U193" s="176">
        <v>0</v>
      </c>
      <c r="V193" s="176">
        <v>0</v>
      </c>
      <c r="W193" s="163">
        <f t="shared" si="2"/>
        <v>0</v>
      </c>
      <c r="X193" s="314"/>
    </row>
    <row r="194" spans="1:36" ht="15" customHeight="1" x14ac:dyDescent="0.25">
      <c r="A194" s="337"/>
      <c r="B194" s="341"/>
      <c r="C194" s="321"/>
      <c r="D194" s="321"/>
      <c r="E194" s="35" t="s">
        <v>46</v>
      </c>
      <c r="F194" s="176">
        <v>0</v>
      </c>
      <c r="G194" s="176">
        <v>0</v>
      </c>
      <c r="H194" s="178">
        <f>F194+G194</f>
        <v>0</v>
      </c>
      <c r="I194" s="70" t="e">
        <f>H194/$H$198</f>
        <v>#DIV/0!</v>
      </c>
      <c r="J194" s="176">
        <v>0</v>
      </c>
      <c r="K194" s="176">
        <v>0</v>
      </c>
      <c r="L194" s="178">
        <f>J194+K194</f>
        <v>0</v>
      </c>
      <c r="M194" s="70" t="e">
        <f>L194/$L$198</f>
        <v>#DIV/0!</v>
      </c>
      <c r="N194" s="335"/>
      <c r="O194" s="176">
        <v>0</v>
      </c>
      <c r="P194" s="176">
        <v>0</v>
      </c>
      <c r="Q194" s="178">
        <f>O194+P194</f>
        <v>0</v>
      </c>
      <c r="R194" s="70" t="e">
        <f>Q194/$Q$198</f>
        <v>#DIV/0!</v>
      </c>
      <c r="S194" s="336"/>
      <c r="T194" s="323"/>
      <c r="U194" s="176">
        <v>0</v>
      </c>
      <c r="V194" s="176">
        <v>0</v>
      </c>
      <c r="W194" s="163">
        <f t="shared" si="2"/>
        <v>0</v>
      </c>
      <c r="X194" s="315"/>
    </row>
    <row r="195" spans="1:36" ht="15" customHeight="1" x14ac:dyDescent="0.25">
      <c r="A195" s="337"/>
      <c r="B195" s="341"/>
      <c r="C195" s="321"/>
      <c r="D195" s="321"/>
      <c r="E195" s="35" t="s">
        <v>47</v>
      </c>
      <c r="F195" s="176">
        <v>0</v>
      </c>
      <c r="G195" s="176">
        <v>0</v>
      </c>
      <c r="H195" s="178">
        <f>F195+G195</f>
        <v>0</v>
      </c>
      <c r="I195" s="70" t="e">
        <f>H195/$H$198</f>
        <v>#DIV/0!</v>
      </c>
      <c r="J195" s="176">
        <v>0</v>
      </c>
      <c r="K195" s="176">
        <v>0</v>
      </c>
      <c r="L195" s="178">
        <f>J195+K195</f>
        <v>0</v>
      </c>
      <c r="M195" s="70" t="e">
        <f>L195/$L$198</f>
        <v>#DIV/0!</v>
      </c>
      <c r="N195" s="335"/>
      <c r="O195" s="176">
        <v>0</v>
      </c>
      <c r="P195" s="176">
        <v>0</v>
      </c>
      <c r="Q195" s="178">
        <f>O195+P195</f>
        <v>0</v>
      </c>
      <c r="R195" s="70" t="e">
        <f>Q195/$Q$198</f>
        <v>#DIV/0!</v>
      </c>
      <c r="S195" s="336"/>
      <c r="T195" s="323"/>
      <c r="U195" s="176">
        <v>0</v>
      </c>
      <c r="V195" s="176">
        <v>0</v>
      </c>
      <c r="W195" s="163">
        <f t="shared" si="2"/>
        <v>0</v>
      </c>
      <c r="X195" s="315"/>
    </row>
    <row r="196" spans="1:36" ht="15" customHeight="1" x14ac:dyDescent="0.25">
      <c r="A196" s="337"/>
      <c r="B196" s="341"/>
      <c r="C196" s="321"/>
      <c r="D196" s="321"/>
      <c r="E196" s="35" t="s">
        <v>48</v>
      </c>
      <c r="F196" s="176">
        <v>0</v>
      </c>
      <c r="G196" s="176">
        <v>0</v>
      </c>
      <c r="H196" s="178">
        <f>F196+G196</f>
        <v>0</v>
      </c>
      <c r="I196" s="70" t="e">
        <f>H196/$H$198</f>
        <v>#DIV/0!</v>
      </c>
      <c r="J196" s="176">
        <v>0</v>
      </c>
      <c r="K196" s="176">
        <v>0</v>
      </c>
      <c r="L196" s="178">
        <f>J196+K196</f>
        <v>0</v>
      </c>
      <c r="M196" s="70" t="e">
        <f>L196/$L$198</f>
        <v>#DIV/0!</v>
      </c>
      <c r="N196" s="335"/>
      <c r="O196" s="176">
        <v>0</v>
      </c>
      <c r="P196" s="176">
        <v>0</v>
      </c>
      <c r="Q196" s="178">
        <f>O196+P196</f>
        <v>0</v>
      </c>
      <c r="R196" s="70" t="e">
        <f>Q196/$Q$198</f>
        <v>#DIV/0!</v>
      </c>
      <c r="S196" s="336"/>
      <c r="T196" s="323"/>
      <c r="U196" s="176">
        <v>0</v>
      </c>
      <c r="V196" s="176">
        <v>0</v>
      </c>
      <c r="W196" s="163">
        <f t="shared" si="2"/>
        <v>0</v>
      </c>
      <c r="X196" s="315"/>
    </row>
    <row r="197" spans="1:36" ht="15.75" customHeight="1" thickBot="1" x14ac:dyDescent="0.3">
      <c r="A197" s="337"/>
      <c r="B197" s="341"/>
      <c r="C197" s="321"/>
      <c r="D197" s="321"/>
      <c r="E197" s="35" t="s">
        <v>49</v>
      </c>
      <c r="F197" s="176">
        <v>0</v>
      </c>
      <c r="G197" s="176">
        <v>0</v>
      </c>
      <c r="H197" s="178">
        <f>F197+G197</f>
        <v>0</v>
      </c>
      <c r="I197" s="70" t="e">
        <f>H197/$H$198</f>
        <v>#DIV/0!</v>
      </c>
      <c r="J197" s="176">
        <v>0</v>
      </c>
      <c r="K197" s="176">
        <v>0</v>
      </c>
      <c r="L197" s="178">
        <f>J197+K197</f>
        <v>0</v>
      </c>
      <c r="M197" s="70" t="e">
        <f>L197/$L$198</f>
        <v>#DIV/0!</v>
      </c>
      <c r="N197" s="335"/>
      <c r="O197" s="176">
        <v>0</v>
      </c>
      <c r="P197" s="176">
        <v>0</v>
      </c>
      <c r="Q197" s="178">
        <f>O197+P197</f>
        <v>0</v>
      </c>
      <c r="R197" s="70" t="e">
        <f>Q197/$Q$198</f>
        <v>#DIV/0!</v>
      </c>
      <c r="S197" s="336"/>
      <c r="T197" s="323"/>
      <c r="U197" s="176">
        <v>0</v>
      </c>
      <c r="V197" s="176">
        <v>0</v>
      </c>
      <c r="W197" s="163">
        <f t="shared" si="2"/>
        <v>0</v>
      </c>
      <c r="X197" s="316"/>
    </row>
    <row r="198" spans="1:36" s="23" customFormat="1" ht="15.75" customHeight="1" thickBot="1" x14ac:dyDescent="0.3">
      <c r="A198" s="330" t="s">
        <v>51</v>
      </c>
      <c r="B198" s="331"/>
      <c r="C198" s="332"/>
      <c r="D198" s="177"/>
      <c r="E198" s="24"/>
      <c r="F198" s="19">
        <f>SUM(F193:F197)</f>
        <v>0</v>
      </c>
      <c r="G198" s="19">
        <f>SUM(G193:G197)</f>
        <v>0</v>
      </c>
      <c r="H198" s="19">
        <f>SUM(H193:H197)</f>
        <v>0</v>
      </c>
      <c r="I198" s="20">
        <v>1</v>
      </c>
      <c r="J198" s="19">
        <f>SUM(J193:J197)</f>
        <v>0</v>
      </c>
      <c r="K198" s="19">
        <f>SUM(K193:K197)</f>
        <v>0</v>
      </c>
      <c r="L198" s="19">
        <f>SUM(L193:L197)</f>
        <v>0</v>
      </c>
      <c r="M198" s="20">
        <v>1</v>
      </c>
      <c r="N198" s="19">
        <f>N193</f>
        <v>0</v>
      </c>
      <c r="O198" s="19">
        <f>SUM(O193:O197)</f>
        <v>0</v>
      </c>
      <c r="P198" s="19">
        <f>SUM(P193:P197)</f>
        <v>0</v>
      </c>
      <c r="Q198" s="19">
        <f>SUM(Q193:Q197)</f>
        <v>0</v>
      </c>
      <c r="R198" s="20">
        <v>1</v>
      </c>
      <c r="S198" s="19">
        <f>S193</f>
        <v>0</v>
      </c>
      <c r="T198" s="22">
        <f>T193</f>
        <v>0</v>
      </c>
      <c r="U198" s="164">
        <f>SUM(U193:U197)</f>
        <v>0</v>
      </c>
      <c r="V198" s="74">
        <f>SUM(V193:V197)</f>
        <v>0</v>
      </c>
      <c r="W198" s="165">
        <f t="shared" si="2"/>
        <v>0</v>
      </c>
      <c r="X198" s="187">
        <f>IFERROR(((1-(1-T198)*W198)*1),0)</f>
        <v>1</v>
      </c>
      <c r="Y198" s="66"/>
      <c r="Z198" s="66"/>
      <c r="AA198" s="66"/>
      <c r="AB198" s="66"/>
      <c r="AC198" s="66"/>
      <c r="AD198" s="66"/>
      <c r="AE198" s="66"/>
      <c r="AF198" s="66"/>
      <c r="AG198" s="66"/>
      <c r="AH198" s="66"/>
      <c r="AI198" s="66"/>
      <c r="AJ198" s="66"/>
    </row>
    <row r="199" spans="1:36" ht="15" customHeight="1" x14ac:dyDescent="0.25">
      <c r="A199" s="337">
        <f>A193+1</f>
        <v>33</v>
      </c>
      <c r="B199" s="341"/>
      <c r="C199" s="321"/>
      <c r="D199" s="321"/>
      <c r="E199" s="35" t="s">
        <v>45</v>
      </c>
      <c r="F199" s="176">
        <v>0</v>
      </c>
      <c r="G199" s="176">
        <v>0</v>
      </c>
      <c r="H199" s="178">
        <f>F199+G199</f>
        <v>0</v>
      </c>
      <c r="I199" s="70" t="e">
        <f>H199/$H$204</f>
        <v>#DIV/0!</v>
      </c>
      <c r="J199" s="176">
        <v>0</v>
      </c>
      <c r="K199" s="176">
        <v>0</v>
      </c>
      <c r="L199" s="178">
        <f>J199+K199</f>
        <v>0</v>
      </c>
      <c r="M199" s="70" t="e">
        <f>L199/$L$204</f>
        <v>#DIV/0!</v>
      </c>
      <c r="N199" s="335">
        <v>0</v>
      </c>
      <c r="O199" s="176">
        <v>0</v>
      </c>
      <c r="P199" s="176">
        <v>0</v>
      </c>
      <c r="Q199" s="178">
        <f>O199+P199</f>
        <v>0</v>
      </c>
      <c r="R199" s="70" t="e">
        <f>Q199/$Q$204</f>
        <v>#DIV/0!</v>
      </c>
      <c r="S199" s="336">
        <f>N204-Q204</f>
        <v>0</v>
      </c>
      <c r="T199" s="323">
        <f>IFERROR((S199/N204),0)</f>
        <v>0</v>
      </c>
      <c r="U199" s="176">
        <v>0</v>
      </c>
      <c r="V199" s="176">
        <v>0</v>
      </c>
      <c r="W199" s="163">
        <f t="shared" ref="W199:W262" si="3">IFERROR(((V199/U199)*1),0)</f>
        <v>0</v>
      </c>
      <c r="X199" s="314"/>
    </row>
    <row r="200" spans="1:36" ht="15" customHeight="1" x14ac:dyDescent="0.25">
      <c r="A200" s="337"/>
      <c r="B200" s="341"/>
      <c r="C200" s="321"/>
      <c r="D200" s="321"/>
      <c r="E200" s="35" t="s">
        <v>46</v>
      </c>
      <c r="F200" s="176">
        <v>0</v>
      </c>
      <c r="G200" s="176">
        <v>0</v>
      </c>
      <c r="H200" s="178">
        <f>F200+G200</f>
        <v>0</v>
      </c>
      <c r="I200" s="70" t="e">
        <f>H200/$H$204</f>
        <v>#DIV/0!</v>
      </c>
      <c r="J200" s="176">
        <v>0</v>
      </c>
      <c r="K200" s="176">
        <v>0</v>
      </c>
      <c r="L200" s="178">
        <f>J200+K200</f>
        <v>0</v>
      </c>
      <c r="M200" s="70" t="e">
        <f>L200/$L$204</f>
        <v>#DIV/0!</v>
      </c>
      <c r="N200" s="335"/>
      <c r="O200" s="176">
        <v>0</v>
      </c>
      <c r="P200" s="176">
        <v>0</v>
      </c>
      <c r="Q200" s="178">
        <f>O200+P200</f>
        <v>0</v>
      </c>
      <c r="R200" s="70" t="e">
        <f>Q200/$Q$204</f>
        <v>#DIV/0!</v>
      </c>
      <c r="S200" s="336"/>
      <c r="T200" s="323"/>
      <c r="U200" s="176">
        <v>0</v>
      </c>
      <c r="V200" s="176">
        <v>0</v>
      </c>
      <c r="W200" s="163">
        <f t="shared" si="3"/>
        <v>0</v>
      </c>
      <c r="X200" s="315"/>
    </row>
    <row r="201" spans="1:36" ht="15" customHeight="1" x14ac:dyDescent="0.25">
      <c r="A201" s="337"/>
      <c r="B201" s="341"/>
      <c r="C201" s="321"/>
      <c r="D201" s="321"/>
      <c r="E201" s="35" t="s">
        <v>47</v>
      </c>
      <c r="F201" s="176">
        <v>0</v>
      </c>
      <c r="G201" s="176">
        <v>0</v>
      </c>
      <c r="H201" s="178">
        <f>F201+G201</f>
        <v>0</v>
      </c>
      <c r="I201" s="70" t="e">
        <f>H201/$H$204</f>
        <v>#DIV/0!</v>
      </c>
      <c r="J201" s="176">
        <v>0</v>
      </c>
      <c r="K201" s="176">
        <v>0</v>
      </c>
      <c r="L201" s="178">
        <f>J201+K201</f>
        <v>0</v>
      </c>
      <c r="M201" s="70" t="e">
        <f>L201/$L$204</f>
        <v>#DIV/0!</v>
      </c>
      <c r="N201" s="335"/>
      <c r="O201" s="176">
        <v>0</v>
      </c>
      <c r="P201" s="176">
        <v>0</v>
      </c>
      <c r="Q201" s="178">
        <f>O201+P201</f>
        <v>0</v>
      </c>
      <c r="R201" s="70" t="e">
        <f>Q201/$Q$204</f>
        <v>#DIV/0!</v>
      </c>
      <c r="S201" s="336"/>
      <c r="T201" s="323"/>
      <c r="U201" s="176">
        <v>0</v>
      </c>
      <c r="V201" s="176">
        <v>0</v>
      </c>
      <c r="W201" s="163">
        <f t="shared" si="3"/>
        <v>0</v>
      </c>
      <c r="X201" s="315"/>
    </row>
    <row r="202" spans="1:36" ht="15" customHeight="1" x14ac:dyDescent="0.25">
      <c r="A202" s="337"/>
      <c r="B202" s="341"/>
      <c r="C202" s="321"/>
      <c r="D202" s="321"/>
      <c r="E202" s="35" t="s">
        <v>48</v>
      </c>
      <c r="F202" s="176">
        <v>0</v>
      </c>
      <c r="G202" s="176">
        <v>0</v>
      </c>
      <c r="H202" s="178">
        <f>F202+G202</f>
        <v>0</v>
      </c>
      <c r="I202" s="70" t="e">
        <f>H202/$H$204</f>
        <v>#DIV/0!</v>
      </c>
      <c r="J202" s="176">
        <v>0</v>
      </c>
      <c r="K202" s="176">
        <v>0</v>
      </c>
      <c r="L202" s="178">
        <f>J202+K202</f>
        <v>0</v>
      </c>
      <c r="M202" s="70" t="e">
        <f>L202/$L$204</f>
        <v>#DIV/0!</v>
      </c>
      <c r="N202" s="335"/>
      <c r="O202" s="176">
        <v>0</v>
      </c>
      <c r="P202" s="176">
        <v>0</v>
      </c>
      <c r="Q202" s="178">
        <f>O202+P202</f>
        <v>0</v>
      </c>
      <c r="R202" s="70" t="e">
        <f>Q202/$Q$204</f>
        <v>#DIV/0!</v>
      </c>
      <c r="S202" s="336"/>
      <c r="T202" s="323"/>
      <c r="U202" s="176">
        <v>0</v>
      </c>
      <c r="V202" s="176">
        <v>0</v>
      </c>
      <c r="W202" s="163">
        <f t="shared" si="3"/>
        <v>0</v>
      </c>
      <c r="X202" s="315"/>
    </row>
    <row r="203" spans="1:36" ht="15.75" customHeight="1" thickBot="1" x14ac:dyDescent="0.3">
      <c r="A203" s="337"/>
      <c r="B203" s="341"/>
      <c r="C203" s="321"/>
      <c r="D203" s="321"/>
      <c r="E203" s="35" t="s">
        <v>49</v>
      </c>
      <c r="F203" s="176">
        <v>0</v>
      </c>
      <c r="G203" s="176">
        <v>0</v>
      </c>
      <c r="H203" s="178">
        <f>F203+G203</f>
        <v>0</v>
      </c>
      <c r="I203" s="70" t="e">
        <f>H203/$H$204</f>
        <v>#DIV/0!</v>
      </c>
      <c r="J203" s="176">
        <v>0</v>
      </c>
      <c r="K203" s="176">
        <v>0</v>
      </c>
      <c r="L203" s="178">
        <f>J203+K203</f>
        <v>0</v>
      </c>
      <c r="M203" s="70" t="e">
        <f>L203/$L$204</f>
        <v>#DIV/0!</v>
      </c>
      <c r="N203" s="335"/>
      <c r="O203" s="176">
        <v>0</v>
      </c>
      <c r="P203" s="176">
        <v>0</v>
      </c>
      <c r="Q203" s="178">
        <f>O203+P203</f>
        <v>0</v>
      </c>
      <c r="R203" s="70" t="e">
        <f>Q203/$Q$204</f>
        <v>#DIV/0!</v>
      </c>
      <c r="S203" s="336"/>
      <c r="T203" s="323"/>
      <c r="U203" s="176">
        <v>0</v>
      </c>
      <c r="V203" s="176">
        <v>0</v>
      </c>
      <c r="W203" s="163">
        <f t="shared" si="3"/>
        <v>0</v>
      </c>
      <c r="X203" s="316"/>
    </row>
    <row r="204" spans="1:36" s="23" customFormat="1" ht="15.75" customHeight="1" thickBot="1" x14ac:dyDescent="0.3">
      <c r="A204" s="330" t="s">
        <v>51</v>
      </c>
      <c r="B204" s="331"/>
      <c r="C204" s="332"/>
      <c r="D204" s="177"/>
      <c r="E204" s="24"/>
      <c r="F204" s="19">
        <f>SUM(F199:F203)</f>
        <v>0</v>
      </c>
      <c r="G204" s="19">
        <f>SUM(G199:G203)</f>
        <v>0</v>
      </c>
      <c r="H204" s="19">
        <f>SUM(H199:H203)</f>
        <v>0</v>
      </c>
      <c r="I204" s="20">
        <v>1</v>
      </c>
      <c r="J204" s="19">
        <f>SUM(J199:J203)</f>
        <v>0</v>
      </c>
      <c r="K204" s="19">
        <f>SUM(K199:K203)</f>
        <v>0</v>
      </c>
      <c r="L204" s="19">
        <f>SUM(L199:L203)</f>
        <v>0</v>
      </c>
      <c r="M204" s="20">
        <v>1</v>
      </c>
      <c r="N204" s="19">
        <f>N199</f>
        <v>0</v>
      </c>
      <c r="O204" s="19">
        <f>SUM(O199:O203)</f>
        <v>0</v>
      </c>
      <c r="P204" s="19">
        <f>SUM(P199:P203)</f>
        <v>0</v>
      </c>
      <c r="Q204" s="19">
        <f>SUM(Q199:Q203)</f>
        <v>0</v>
      </c>
      <c r="R204" s="20">
        <v>1</v>
      </c>
      <c r="S204" s="19">
        <f>S199</f>
        <v>0</v>
      </c>
      <c r="T204" s="22">
        <f>T199</f>
        <v>0</v>
      </c>
      <c r="U204" s="164">
        <f>SUM(U199:U203)</f>
        <v>0</v>
      </c>
      <c r="V204" s="74">
        <f>SUM(V199:V203)</f>
        <v>0</v>
      </c>
      <c r="W204" s="165">
        <f t="shared" si="3"/>
        <v>0</v>
      </c>
      <c r="X204" s="187">
        <f>IFERROR(((1-(1-T204)*W204)*1),0)</f>
        <v>1</v>
      </c>
      <c r="Y204" s="66"/>
      <c r="Z204" s="66"/>
      <c r="AA204" s="66"/>
      <c r="AB204" s="66"/>
      <c r="AC204" s="66"/>
      <c r="AD204" s="66"/>
      <c r="AE204" s="66"/>
      <c r="AF204" s="66"/>
      <c r="AG204" s="66"/>
      <c r="AH204" s="66"/>
      <c r="AI204" s="66"/>
      <c r="AJ204" s="66"/>
    </row>
    <row r="205" spans="1:36" ht="15" customHeight="1" x14ac:dyDescent="0.25">
      <c r="A205" s="337">
        <f>A199+1</f>
        <v>34</v>
      </c>
      <c r="B205" s="341"/>
      <c r="C205" s="321"/>
      <c r="D205" s="321"/>
      <c r="E205" s="35" t="s">
        <v>45</v>
      </c>
      <c r="F205" s="176">
        <v>0</v>
      </c>
      <c r="G205" s="176">
        <v>0</v>
      </c>
      <c r="H205" s="178">
        <f>F205+G205</f>
        <v>0</v>
      </c>
      <c r="I205" s="70" t="e">
        <f>H205/$H$210</f>
        <v>#DIV/0!</v>
      </c>
      <c r="J205" s="176">
        <v>0</v>
      </c>
      <c r="K205" s="176">
        <v>0</v>
      </c>
      <c r="L205" s="178">
        <f>J205+K205</f>
        <v>0</v>
      </c>
      <c r="M205" s="70" t="e">
        <f>L205/$L$210</f>
        <v>#DIV/0!</v>
      </c>
      <c r="N205" s="335">
        <v>0</v>
      </c>
      <c r="O205" s="176">
        <v>0</v>
      </c>
      <c r="P205" s="176">
        <v>0</v>
      </c>
      <c r="Q205" s="178">
        <f>O205+P205</f>
        <v>0</v>
      </c>
      <c r="R205" s="70" t="e">
        <f>Q205/$Q$210</f>
        <v>#DIV/0!</v>
      </c>
      <c r="S205" s="336">
        <f>N210-Q210</f>
        <v>0</v>
      </c>
      <c r="T205" s="323">
        <f>IFERROR((S205/N210),0)</f>
        <v>0</v>
      </c>
      <c r="U205" s="176">
        <v>0</v>
      </c>
      <c r="V205" s="176">
        <v>0</v>
      </c>
      <c r="W205" s="163">
        <f t="shared" si="3"/>
        <v>0</v>
      </c>
      <c r="X205" s="314"/>
    </row>
    <row r="206" spans="1:36" ht="15" customHeight="1" x14ac:dyDescent="0.25">
      <c r="A206" s="337"/>
      <c r="B206" s="341"/>
      <c r="C206" s="321"/>
      <c r="D206" s="321"/>
      <c r="E206" s="35" t="s">
        <v>46</v>
      </c>
      <c r="F206" s="176">
        <v>0</v>
      </c>
      <c r="G206" s="176">
        <v>0</v>
      </c>
      <c r="H206" s="178">
        <f>F206+G206</f>
        <v>0</v>
      </c>
      <c r="I206" s="70" t="e">
        <f>H206/$H$210</f>
        <v>#DIV/0!</v>
      </c>
      <c r="J206" s="176">
        <v>0</v>
      </c>
      <c r="K206" s="176">
        <v>0</v>
      </c>
      <c r="L206" s="178">
        <f>J206+K206</f>
        <v>0</v>
      </c>
      <c r="M206" s="70" t="e">
        <f>L206/$L$210</f>
        <v>#DIV/0!</v>
      </c>
      <c r="N206" s="335"/>
      <c r="O206" s="176">
        <v>0</v>
      </c>
      <c r="P206" s="176">
        <v>0</v>
      </c>
      <c r="Q206" s="178">
        <f>O206+P206</f>
        <v>0</v>
      </c>
      <c r="R206" s="70" t="e">
        <f>Q206/$Q$210</f>
        <v>#DIV/0!</v>
      </c>
      <c r="S206" s="336"/>
      <c r="T206" s="323"/>
      <c r="U206" s="176">
        <v>0</v>
      </c>
      <c r="V206" s="176">
        <v>0</v>
      </c>
      <c r="W206" s="163">
        <f t="shared" si="3"/>
        <v>0</v>
      </c>
      <c r="X206" s="315"/>
    </row>
    <row r="207" spans="1:36" ht="15" customHeight="1" x14ac:dyDescent="0.25">
      <c r="A207" s="337"/>
      <c r="B207" s="341"/>
      <c r="C207" s="321"/>
      <c r="D207" s="321"/>
      <c r="E207" s="35" t="s">
        <v>47</v>
      </c>
      <c r="F207" s="176">
        <v>0</v>
      </c>
      <c r="G207" s="176">
        <v>0</v>
      </c>
      <c r="H207" s="178">
        <f>F207+G207</f>
        <v>0</v>
      </c>
      <c r="I207" s="70" t="e">
        <f>H207/$H$210</f>
        <v>#DIV/0!</v>
      </c>
      <c r="J207" s="176">
        <v>0</v>
      </c>
      <c r="K207" s="176">
        <v>0</v>
      </c>
      <c r="L207" s="178">
        <f>J207+K207</f>
        <v>0</v>
      </c>
      <c r="M207" s="70" t="e">
        <f>L207/$L$210</f>
        <v>#DIV/0!</v>
      </c>
      <c r="N207" s="335"/>
      <c r="O207" s="176">
        <v>0</v>
      </c>
      <c r="P207" s="176">
        <v>0</v>
      </c>
      <c r="Q207" s="178">
        <f>O207+P207</f>
        <v>0</v>
      </c>
      <c r="R207" s="70" t="e">
        <f>Q207/$Q$210</f>
        <v>#DIV/0!</v>
      </c>
      <c r="S207" s="336"/>
      <c r="T207" s="323"/>
      <c r="U207" s="176">
        <v>0</v>
      </c>
      <c r="V207" s="176">
        <v>0</v>
      </c>
      <c r="W207" s="163">
        <f t="shared" si="3"/>
        <v>0</v>
      </c>
      <c r="X207" s="315"/>
    </row>
    <row r="208" spans="1:36" ht="15" customHeight="1" x14ac:dyDescent="0.25">
      <c r="A208" s="337"/>
      <c r="B208" s="341"/>
      <c r="C208" s="321"/>
      <c r="D208" s="321"/>
      <c r="E208" s="35" t="s">
        <v>48</v>
      </c>
      <c r="F208" s="176">
        <v>0</v>
      </c>
      <c r="G208" s="176">
        <v>0</v>
      </c>
      <c r="H208" s="178">
        <f>F208+G208</f>
        <v>0</v>
      </c>
      <c r="I208" s="70" t="e">
        <f>H208/$H$210</f>
        <v>#DIV/0!</v>
      </c>
      <c r="J208" s="176">
        <v>0</v>
      </c>
      <c r="K208" s="176">
        <v>0</v>
      </c>
      <c r="L208" s="178">
        <f>J208+K208</f>
        <v>0</v>
      </c>
      <c r="M208" s="70" t="e">
        <f>L208/$L$210</f>
        <v>#DIV/0!</v>
      </c>
      <c r="N208" s="335"/>
      <c r="O208" s="176">
        <v>0</v>
      </c>
      <c r="P208" s="176">
        <v>0</v>
      </c>
      <c r="Q208" s="178">
        <f>O208+P208</f>
        <v>0</v>
      </c>
      <c r="R208" s="70" t="e">
        <f>Q208/$Q$210</f>
        <v>#DIV/0!</v>
      </c>
      <c r="S208" s="336"/>
      <c r="T208" s="323"/>
      <c r="U208" s="176">
        <v>0</v>
      </c>
      <c r="V208" s="176">
        <v>0</v>
      </c>
      <c r="W208" s="163">
        <f t="shared" si="3"/>
        <v>0</v>
      </c>
      <c r="X208" s="315"/>
    </row>
    <row r="209" spans="1:36" ht="15.75" customHeight="1" thickBot="1" x14ac:dyDescent="0.3">
      <c r="A209" s="337"/>
      <c r="B209" s="341"/>
      <c r="C209" s="321"/>
      <c r="D209" s="321"/>
      <c r="E209" s="35" t="s">
        <v>49</v>
      </c>
      <c r="F209" s="176">
        <v>0</v>
      </c>
      <c r="G209" s="176">
        <v>0</v>
      </c>
      <c r="H209" s="178">
        <f>F209+G209</f>
        <v>0</v>
      </c>
      <c r="I209" s="70" t="e">
        <f>H209/$H$210</f>
        <v>#DIV/0!</v>
      </c>
      <c r="J209" s="176">
        <v>0</v>
      </c>
      <c r="K209" s="176">
        <v>0</v>
      </c>
      <c r="L209" s="178">
        <f>J209+K209</f>
        <v>0</v>
      </c>
      <c r="M209" s="70" t="e">
        <f>L209/$L$210</f>
        <v>#DIV/0!</v>
      </c>
      <c r="N209" s="335"/>
      <c r="O209" s="176">
        <v>0</v>
      </c>
      <c r="P209" s="176">
        <v>0</v>
      </c>
      <c r="Q209" s="178">
        <f>O209+P209</f>
        <v>0</v>
      </c>
      <c r="R209" s="70" t="e">
        <f>Q209/$Q$210</f>
        <v>#DIV/0!</v>
      </c>
      <c r="S209" s="336"/>
      <c r="T209" s="323"/>
      <c r="U209" s="176">
        <v>0</v>
      </c>
      <c r="V209" s="176">
        <v>0</v>
      </c>
      <c r="W209" s="163">
        <f t="shared" si="3"/>
        <v>0</v>
      </c>
      <c r="X209" s="316"/>
    </row>
    <row r="210" spans="1:36" s="23" customFormat="1" ht="15.75" customHeight="1" thickBot="1" x14ac:dyDescent="0.3">
      <c r="A210" s="330" t="s">
        <v>51</v>
      </c>
      <c r="B210" s="331"/>
      <c r="C210" s="332"/>
      <c r="D210" s="177"/>
      <c r="E210" s="24"/>
      <c r="F210" s="19">
        <f>SUM(F205:F209)</f>
        <v>0</v>
      </c>
      <c r="G210" s="19">
        <f>SUM(G205:G209)</f>
        <v>0</v>
      </c>
      <c r="H210" s="19">
        <f>SUM(H205:H209)</f>
        <v>0</v>
      </c>
      <c r="I210" s="20">
        <v>1</v>
      </c>
      <c r="J210" s="19">
        <f>SUM(J205:J209)</f>
        <v>0</v>
      </c>
      <c r="K210" s="19">
        <f>SUM(K205:K209)</f>
        <v>0</v>
      </c>
      <c r="L210" s="19">
        <f>SUM(L205:L209)</f>
        <v>0</v>
      </c>
      <c r="M210" s="20">
        <v>1</v>
      </c>
      <c r="N210" s="19">
        <f>N205</f>
        <v>0</v>
      </c>
      <c r="O210" s="19">
        <f>SUM(O205:O209)</f>
        <v>0</v>
      </c>
      <c r="P210" s="19">
        <f>SUM(P205:P209)</f>
        <v>0</v>
      </c>
      <c r="Q210" s="19">
        <f>SUM(Q205:Q209)</f>
        <v>0</v>
      </c>
      <c r="R210" s="20">
        <v>1</v>
      </c>
      <c r="S210" s="19">
        <f>S205</f>
        <v>0</v>
      </c>
      <c r="T210" s="22">
        <f>T205</f>
        <v>0</v>
      </c>
      <c r="U210" s="164">
        <f>SUM(U205:U209)</f>
        <v>0</v>
      </c>
      <c r="V210" s="74">
        <f>SUM(V205:V209)</f>
        <v>0</v>
      </c>
      <c r="W210" s="165">
        <f t="shared" si="3"/>
        <v>0</v>
      </c>
      <c r="X210" s="187">
        <f>IFERROR(((1-(1-T210)*W210)*1),0)</f>
        <v>1</v>
      </c>
      <c r="Y210" s="66"/>
      <c r="Z210" s="66"/>
      <c r="AA210" s="66"/>
      <c r="AB210" s="66"/>
      <c r="AC210" s="66"/>
      <c r="AD210" s="66"/>
      <c r="AE210" s="66"/>
      <c r="AF210" s="66"/>
      <c r="AG210" s="66"/>
      <c r="AH210" s="66"/>
      <c r="AI210" s="66"/>
      <c r="AJ210" s="66"/>
    </row>
    <row r="211" spans="1:36" ht="15" customHeight="1" x14ac:dyDescent="0.25">
      <c r="A211" s="337">
        <f>A205+1</f>
        <v>35</v>
      </c>
      <c r="B211" s="341"/>
      <c r="C211" s="321"/>
      <c r="D211" s="321"/>
      <c r="E211" s="35" t="s">
        <v>45</v>
      </c>
      <c r="F211" s="176">
        <v>0</v>
      </c>
      <c r="G211" s="176">
        <v>0</v>
      </c>
      <c r="H211" s="178">
        <f>F211+G211</f>
        <v>0</v>
      </c>
      <c r="I211" s="70" t="e">
        <f>H211/$H$216</f>
        <v>#DIV/0!</v>
      </c>
      <c r="J211" s="176">
        <v>0</v>
      </c>
      <c r="K211" s="176">
        <v>0</v>
      </c>
      <c r="L211" s="178">
        <f>J211+K211</f>
        <v>0</v>
      </c>
      <c r="M211" s="70" t="e">
        <f>L211/$L$216</f>
        <v>#DIV/0!</v>
      </c>
      <c r="N211" s="335">
        <v>0</v>
      </c>
      <c r="O211" s="176">
        <v>0</v>
      </c>
      <c r="P211" s="176">
        <v>0</v>
      </c>
      <c r="Q211" s="178">
        <f>O211+P211</f>
        <v>0</v>
      </c>
      <c r="R211" s="70" t="e">
        <f>Q211/$Q$216</f>
        <v>#DIV/0!</v>
      </c>
      <c r="S211" s="336">
        <f>N216-Q216</f>
        <v>0</v>
      </c>
      <c r="T211" s="323">
        <f>IFERROR((S211/N216),0)</f>
        <v>0</v>
      </c>
      <c r="U211" s="176">
        <v>0</v>
      </c>
      <c r="V211" s="176">
        <v>0</v>
      </c>
      <c r="W211" s="163">
        <f t="shared" si="3"/>
        <v>0</v>
      </c>
      <c r="X211" s="314"/>
    </row>
    <row r="212" spans="1:36" ht="15" customHeight="1" x14ac:dyDescent="0.25">
      <c r="A212" s="337"/>
      <c r="B212" s="341"/>
      <c r="C212" s="321"/>
      <c r="D212" s="321"/>
      <c r="E212" s="35" t="s">
        <v>46</v>
      </c>
      <c r="F212" s="176">
        <v>0</v>
      </c>
      <c r="G212" s="176">
        <v>0</v>
      </c>
      <c r="H212" s="178">
        <f>F212+G212</f>
        <v>0</v>
      </c>
      <c r="I212" s="70" t="e">
        <f>H212/$H$216</f>
        <v>#DIV/0!</v>
      </c>
      <c r="J212" s="176">
        <v>0</v>
      </c>
      <c r="K212" s="176">
        <v>0</v>
      </c>
      <c r="L212" s="178">
        <f>J212+K212</f>
        <v>0</v>
      </c>
      <c r="M212" s="70" t="e">
        <f>L212/$L$216</f>
        <v>#DIV/0!</v>
      </c>
      <c r="N212" s="335"/>
      <c r="O212" s="176">
        <v>0</v>
      </c>
      <c r="P212" s="176">
        <v>0</v>
      </c>
      <c r="Q212" s="178">
        <f>O212+P212</f>
        <v>0</v>
      </c>
      <c r="R212" s="70" t="e">
        <f>Q212/$Q$216</f>
        <v>#DIV/0!</v>
      </c>
      <c r="S212" s="336"/>
      <c r="T212" s="323"/>
      <c r="U212" s="176">
        <v>0</v>
      </c>
      <c r="V212" s="176">
        <v>0</v>
      </c>
      <c r="W212" s="163">
        <f t="shared" si="3"/>
        <v>0</v>
      </c>
      <c r="X212" s="315"/>
    </row>
    <row r="213" spans="1:36" ht="15" customHeight="1" x14ac:dyDescent="0.25">
      <c r="A213" s="337"/>
      <c r="B213" s="341"/>
      <c r="C213" s="321"/>
      <c r="D213" s="321"/>
      <c r="E213" s="35" t="s">
        <v>47</v>
      </c>
      <c r="F213" s="176">
        <v>0</v>
      </c>
      <c r="G213" s="176">
        <v>0</v>
      </c>
      <c r="H213" s="178">
        <f>F213+G213</f>
        <v>0</v>
      </c>
      <c r="I213" s="70" t="e">
        <f>H213/$H$216</f>
        <v>#DIV/0!</v>
      </c>
      <c r="J213" s="176">
        <v>0</v>
      </c>
      <c r="K213" s="176">
        <v>0</v>
      </c>
      <c r="L213" s="178">
        <f>J213+K213</f>
        <v>0</v>
      </c>
      <c r="M213" s="70" t="e">
        <f>L213/$L$216</f>
        <v>#DIV/0!</v>
      </c>
      <c r="N213" s="335"/>
      <c r="O213" s="176">
        <v>0</v>
      </c>
      <c r="P213" s="176">
        <v>0</v>
      </c>
      <c r="Q213" s="178">
        <f>O213+P213</f>
        <v>0</v>
      </c>
      <c r="R213" s="70" t="e">
        <f>Q213/$Q$216</f>
        <v>#DIV/0!</v>
      </c>
      <c r="S213" s="336"/>
      <c r="T213" s="323"/>
      <c r="U213" s="176">
        <v>0</v>
      </c>
      <c r="V213" s="176">
        <v>0</v>
      </c>
      <c r="W213" s="163">
        <f t="shared" si="3"/>
        <v>0</v>
      </c>
      <c r="X213" s="315"/>
    </row>
    <row r="214" spans="1:36" ht="15" customHeight="1" x14ac:dyDescent="0.25">
      <c r="A214" s="337"/>
      <c r="B214" s="341"/>
      <c r="C214" s="321"/>
      <c r="D214" s="321"/>
      <c r="E214" s="35" t="s">
        <v>48</v>
      </c>
      <c r="F214" s="176">
        <v>0</v>
      </c>
      <c r="G214" s="176">
        <v>0</v>
      </c>
      <c r="H214" s="178">
        <f>F214+G214</f>
        <v>0</v>
      </c>
      <c r="I214" s="70" t="e">
        <f>H214/$H$216</f>
        <v>#DIV/0!</v>
      </c>
      <c r="J214" s="176">
        <v>0</v>
      </c>
      <c r="K214" s="176">
        <v>0</v>
      </c>
      <c r="L214" s="178">
        <f>J214+K214</f>
        <v>0</v>
      </c>
      <c r="M214" s="70" t="e">
        <f>L214/$L$216</f>
        <v>#DIV/0!</v>
      </c>
      <c r="N214" s="335"/>
      <c r="O214" s="176">
        <v>0</v>
      </c>
      <c r="P214" s="176">
        <v>0</v>
      </c>
      <c r="Q214" s="178">
        <f>O214+P214</f>
        <v>0</v>
      </c>
      <c r="R214" s="70" t="e">
        <f>Q214/$Q$216</f>
        <v>#DIV/0!</v>
      </c>
      <c r="S214" s="336"/>
      <c r="T214" s="323"/>
      <c r="U214" s="176">
        <v>0</v>
      </c>
      <c r="V214" s="176">
        <v>0</v>
      </c>
      <c r="W214" s="163">
        <f t="shared" si="3"/>
        <v>0</v>
      </c>
      <c r="X214" s="315"/>
    </row>
    <row r="215" spans="1:36" ht="15.75" customHeight="1" thickBot="1" x14ac:dyDescent="0.3">
      <c r="A215" s="337"/>
      <c r="B215" s="341"/>
      <c r="C215" s="321"/>
      <c r="D215" s="321"/>
      <c r="E215" s="35" t="s">
        <v>49</v>
      </c>
      <c r="F215" s="176">
        <v>0</v>
      </c>
      <c r="G215" s="176">
        <v>0</v>
      </c>
      <c r="H215" s="178">
        <f>F215+G215</f>
        <v>0</v>
      </c>
      <c r="I215" s="70" t="e">
        <f>H215/$H$216</f>
        <v>#DIV/0!</v>
      </c>
      <c r="J215" s="176">
        <v>0</v>
      </c>
      <c r="K215" s="176">
        <v>0</v>
      </c>
      <c r="L215" s="178">
        <f>J215+K215</f>
        <v>0</v>
      </c>
      <c r="M215" s="70" t="e">
        <f>L215/$L$216</f>
        <v>#DIV/0!</v>
      </c>
      <c r="N215" s="335"/>
      <c r="O215" s="176">
        <v>0</v>
      </c>
      <c r="P215" s="176">
        <v>0</v>
      </c>
      <c r="Q215" s="178">
        <f>O215+P215</f>
        <v>0</v>
      </c>
      <c r="R215" s="70" t="e">
        <f>Q215/$Q$216</f>
        <v>#DIV/0!</v>
      </c>
      <c r="S215" s="336"/>
      <c r="T215" s="323"/>
      <c r="U215" s="176">
        <v>0</v>
      </c>
      <c r="V215" s="176">
        <v>0</v>
      </c>
      <c r="W215" s="163">
        <f t="shared" si="3"/>
        <v>0</v>
      </c>
      <c r="X215" s="316"/>
    </row>
    <row r="216" spans="1:36" s="23" customFormat="1" ht="15.75" customHeight="1" thickBot="1" x14ac:dyDescent="0.3">
      <c r="A216" s="330" t="s">
        <v>51</v>
      </c>
      <c r="B216" s="331"/>
      <c r="C216" s="332"/>
      <c r="D216" s="177"/>
      <c r="E216" s="24"/>
      <c r="F216" s="19">
        <f>SUM(F211:F215)</f>
        <v>0</v>
      </c>
      <c r="G216" s="19">
        <f>SUM(G211:G215)</f>
        <v>0</v>
      </c>
      <c r="H216" s="19">
        <f>SUM(H211:H215)</f>
        <v>0</v>
      </c>
      <c r="I216" s="20">
        <v>1</v>
      </c>
      <c r="J216" s="19">
        <f>SUM(J211:J215)</f>
        <v>0</v>
      </c>
      <c r="K216" s="19">
        <f>SUM(K211:K215)</f>
        <v>0</v>
      </c>
      <c r="L216" s="19">
        <f>SUM(L211:L215)</f>
        <v>0</v>
      </c>
      <c r="M216" s="20">
        <v>1</v>
      </c>
      <c r="N216" s="19">
        <f>N211</f>
        <v>0</v>
      </c>
      <c r="O216" s="19">
        <f>SUM(O211:O215)</f>
        <v>0</v>
      </c>
      <c r="P216" s="19">
        <f>SUM(P211:P215)</f>
        <v>0</v>
      </c>
      <c r="Q216" s="19">
        <f>SUM(Q211:Q215)</f>
        <v>0</v>
      </c>
      <c r="R216" s="20">
        <v>1</v>
      </c>
      <c r="S216" s="19">
        <f>S211</f>
        <v>0</v>
      </c>
      <c r="T216" s="22">
        <f>T211</f>
        <v>0</v>
      </c>
      <c r="U216" s="164">
        <f>SUM(U211:U215)</f>
        <v>0</v>
      </c>
      <c r="V216" s="74">
        <f>SUM(V211:V215)</f>
        <v>0</v>
      </c>
      <c r="W216" s="165">
        <f t="shared" si="3"/>
        <v>0</v>
      </c>
      <c r="X216" s="187">
        <f>IFERROR(((1-(1-T216)*W216)*1),0)</f>
        <v>1</v>
      </c>
      <c r="Y216" s="66"/>
      <c r="Z216" s="66"/>
      <c r="AA216" s="66"/>
      <c r="AB216" s="66"/>
      <c r="AC216" s="66"/>
      <c r="AD216" s="66"/>
      <c r="AE216" s="66"/>
      <c r="AF216" s="66"/>
      <c r="AG216" s="66"/>
      <c r="AH216" s="66"/>
      <c r="AI216" s="66"/>
      <c r="AJ216" s="66"/>
    </row>
    <row r="217" spans="1:36" ht="15" customHeight="1" x14ac:dyDescent="0.25">
      <c r="A217" s="337">
        <f>A211+1</f>
        <v>36</v>
      </c>
      <c r="B217" s="341"/>
      <c r="C217" s="321"/>
      <c r="D217" s="321"/>
      <c r="E217" s="35" t="s">
        <v>45</v>
      </c>
      <c r="F217" s="176">
        <v>0</v>
      </c>
      <c r="G217" s="176">
        <v>0</v>
      </c>
      <c r="H217" s="178">
        <f>F217+G217</f>
        <v>0</v>
      </c>
      <c r="I217" s="70" t="e">
        <f>H217/$H$222</f>
        <v>#DIV/0!</v>
      </c>
      <c r="J217" s="176">
        <v>0</v>
      </c>
      <c r="K217" s="176">
        <v>0</v>
      </c>
      <c r="L217" s="178">
        <f>J217+K217</f>
        <v>0</v>
      </c>
      <c r="M217" s="70" t="e">
        <f>L217/$L$222</f>
        <v>#DIV/0!</v>
      </c>
      <c r="N217" s="335">
        <v>0</v>
      </c>
      <c r="O217" s="176">
        <v>0</v>
      </c>
      <c r="P217" s="176">
        <v>0</v>
      </c>
      <c r="Q217" s="178">
        <f>O217+P217</f>
        <v>0</v>
      </c>
      <c r="R217" s="70" t="e">
        <f>Q217/$Q$222</f>
        <v>#DIV/0!</v>
      </c>
      <c r="S217" s="336">
        <f>N222-Q222</f>
        <v>0</v>
      </c>
      <c r="T217" s="323">
        <f>IFERROR((S217/N222),0)</f>
        <v>0</v>
      </c>
      <c r="U217" s="176">
        <v>0</v>
      </c>
      <c r="V217" s="176">
        <v>0</v>
      </c>
      <c r="W217" s="163">
        <f t="shared" si="3"/>
        <v>0</v>
      </c>
      <c r="X217" s="314"/>
    </row>
    <row r="218" spans="1:36" ht="15" customHeight="1" x14ac:dyDescent="0.25">
      <c r="A218" s="337"/>
      <c r="B218" s="341"/>
      <c r="C218" s="321"/>
      <c r="D218" s="321"/>
      <c r="E218" s="35" t="s">
        <v>46</v>
      </c>
      <c r="F218" s="176">
        <v>0</v>
      </c>
      <c r="G218" s="176">
        <v>0</v>
      </c>
      <c r="H218" s="178">
        <f>F218+G218</f>
        <v>0</v>
      </c>
      <c r="I218" s="70" t="e">
        <f>H218/$H$222</f>
        <v>#DIV/0!</v>
      </c>
      <c r="J218" s="176">
        <v>0</v>
      </c>
      <c r="K218" s="176">
        <v>0</v>
      </c>
      <c r="L218" s="178">
        <f>J218+K218</f>
        <v>0</v>
      </c>
      <c r="M218" s="70" t="e">
        <f>L218/$L$222</f>
        <v>#DIV/0!</v>
      </c>
      <c r="N218" s="335"/>
      <c r="O218" s="176">
        <v>0</v>
      </c>
      <c r="P218" s="176">
        <v>0</v>
      </c>
      <c r="Q218" s="178">
        <f>O218+P218</f>
        <v>0</v>
      </c>
      <c r="R218" s="70" t="e">
        <f>Q218/$Q$222</f>
        <v>#DIV/0!</v>
      </c>
      <c r="S218" s="336"/>
      <c r="T218" s="323"/>
      <c r="U218" s="176">
        <v>0</v>
      </c>
      <c r="V218" s="176">
        <v>0</v>
      </c>
      <c r="W218" s="163">
        <f t="shared" si="3"/>
        <v>0</v>
      </c>
      <c r="X218" s="315"/>
    </row>
    <row r="219" spans="1:36" ht="15" customHeight="1" x14ac:dyDescent="0.25">
      <c r="A219" s="337"/>
      <c r="B219" s="341"/>
      <c r="C219" s="321"/>
      <c r="D219" s="321"/>
      <c r="E219" s="35" t="s">
        <v>47</v>
      </c>
      <c r="F219" s="176">
        <v>0</v>
      </c>
      <c r="G219" s="176">
        <v>0</v>
      </c>
      <c r="H219" s="178">
        <f>F219+G219</f>
        <v>0</v>
      </c>
      <c r="I219" s="70" t="e">
        <f>H219/$H$222</f>
        <v>#DIV/0!</v>
      </c>
      <c r="J219" s="176">
        <v>0</v>
      </c>
      <c r="K219" s="176">
        <v>0</v>
      </c>
      <c r="L219" s="178">
        <f>J219+K219</f>
        <v>0</v>
      </c>
      <c r="M219" s="70" t="e">
        <f>L219/$L$222</f>
        <v>#DIV/0!</v>
      </c>
      <c r="N219" s="335"/>
      <c r="O219" s="176">
        <v>0</v>
      </c>
      <c r="P219" s="176">
        <v>0</v>
      </c>
      <c r="Q219" s="178">
        <f>O219+P219</f>
        <v>0</v>
      </c>
      <c r="R219" s="70" t="e">
        <f>Q219/$Q$222</f>
        <v>#DIV/0!</v>
      </c>
      <c r="S219" s="336"/>
      <c r="T219" s="323"/>
      <c r="U219" s="176">
        <v>0</v>
      </c>
      <c r="V219" s="176">
        <v>0</v>
      </c>
      <c r="W219" s="163">
        <f t="shared" si="3"/>
        <v>0</v>
      </c>
      <c r="X219" s="315"/>
    </row>
    <row r="220" spans="1:36" ht="15" customHeight="1" x14ac:dyDescent="0.25">
      <c r="A220" s="337"/>
      <c r="B220" s="341"/>
      <c r="C220" s="321"/>
      <c r="D220" s="321"/>
      <c r="E220" s="35" t="s">
        <v>48</v>
      </c>
      <c r="F220" s="176">
        <v>0</v>
      </c>
      <c r="G220" s="176">
        <v>0</v>
      </c>
      <c r="H220" s="178">
        <f>F220+G220</f>
        <v>0</v>
      </c>
      <c r="I220" s="70" t="e">
        <f>H220/$H$222</f>
        <v>#DIV/0!</v>
      </c>
      <c r="J220" s="176">
        <v>0</v>
      </c>
      <c r="K220" s="176">
        <v>0</v>
      </c>
      <c r="L220" s="178">
        <f>J220+K220</f>
        <v>0</v>
      </c>
      <c r="M220" s="70" t="e">
        <f>L220/$L$222</f>
        <v>#DIV/0!</v>
      </c>
      <c r="N220" s="335"/>
      <c r="O220" s="176">
        <v>0</v>
      </c>
      <c r="P220" s="176">
        <v>0</v>
      </c>
      <c r="Q220" s="178">
        <f>O220+P220</f>
        <v>0</v>
      </c>
      <c r="R220" s="70" t="e">
        <f>Q220/$Q$222</f>
        <v>#DIV/0!</v>
      </c>
      <c r="S220" s="336"/>
      <c r="T220" s="323"/>
      <c r="U220" s="176">
        <v>0</v>
      </c>
      <c r="V220" s="176">
        <v>0</v>
      </c>
      <c r="W220" s="163">
        <f t="shared" si="3"/>
        <v>0</v>
      </c>
      <c r="X220" s="315"/>
    </row>
    <row r="221" spans="1:36" ht="15.75" customHeight="1" thickBot="1" x14ac:dyDescent="0.3">
      <c r="A221" s="337"/>
      <c r="B221" s="341"/>
      <c r="C221" s="321"/>
      <c r="D221" s="321"/>
      <c r="E221" s="35" t="s">
        <v>49</v>
      </c>
      <c r="F221" s="176">
        <v>0</v>
      </c>
      <c r="G221" s="176">
        <v>0</v>
      </c>
      <c r="H221" s="178">
        <f>F221+G221</f>
        <v>0</v>
      </c>
      <c r="I221" s="70" t="e">
        <f>H221/$H$222</f>
        <v>#DIV/0!</v>
      </c>
      <c r="J221" s="176">
        <v>0</v>
      </c>
      <c r="K221" s="176">
        <v>0</v>
      </c>
      <c r="L221" s="178">
        <f>J221+K221</f>
        <v>0</v>
      </c>
      <c r="M221" s="70" t="e">
        <f>L221/$L$222</f>
        <v>#DIV/0!</v>
      </c>
      <c r="N221" s="335"/>
      <c r="O221" s="176">
        <v>0</v>
      </c>
      <c r="P221" s="176">
        <v>0</v>
      </c>
      <c r="Q221" s="178">
        <f>O221+P221</f>
        <v>0</v>
      </c>
      <c r="R221" s="70" t="e">
        <f>Q221/$Q$222</f>
        <v>#DIV/0!</v>
      </c>
      <c r="S221" s="336"/>
      <c r="T221" s="323"/>
      <c r="U221" s="176">
        <v>0</v>
      </c>
      <c r="V221" s="176">
        <v>0</v>
      </c>
      <c r="W221" s="163">
        <f t="shared" si="3"/>
        <v>0</v>
      </c>
      <c r="X221" s="316"/>
    </row>
    <row r="222" spans="1:36" s="23" customFormat="1" ht="15.75" customHeight="1" thickBot="1" x14ac:dyDescent="0.3">
      <c r="A222" s="330" t="s">
        <v>51</v>
      </c>
      <c r="B222" s="331"/>
      <c r="C222" s="332"/>
      <c r="D222" s="177"/>
      <c r="E222" s="24"/>
      <c r="F222" s="19">
        <f>SUM(F217:F221)</f>
        <v>0</v>
      </c>
      <c r="G222" s="19">
        <f>SUM(G217:G221)</f>
        <v>0</v>
      </c>
      <c r="H222" s="19">
        <f>SUM(H217:H221)</f>
        <v>0</v>
      </c>
      <c r="I222" s="20">
        <v>1</v>
      </c>
      <c r="J222" s="19">
        <f>SUM(J217:J221)</f>
        <v>0</v>
      </c>
      <c r="K222" s="19">
        <f>SUM(K217:K221)</f>
        <v>0</v>
      </c>
      <c r="L222" s="19">
        <f>SUM(L217:L221)</f>
        <v>0</v>
      </c>
      <c r="M222" s="20">
        <v>1</v>
      </c>
      <c r="N222" s="19">
        <f>N217</f>
        <v>0</v>
      </c>
      <c r="O222" s="19">
        <f>SUM(O217:O221)</f>
        <v>0</v>
      </c>
      <c r="P222" s="19">
        <f>SUM(P217:P221)</f>
        <v>0</v>
      </c>
      <c r="Q222" s="19">
        <f>SUM(Q217:Q221)</f>
        <v>0</v>
      </c>
      <c r="R222" s="20">
        <v>1</v>
      </c>
      <c r="S222" s="19">
        <f>S217</f>
        <v>0</v>
      </c>
      <c r="T222" s="22">
        <f>T217</f>
        <v>0</v>
      </c>
      <c r="U222" s="164">
        <f>SUM(U217:U221)</f>
        <v>0</v>
      </c>
      <c r="V222" s="74">
        <f>SUM(V217:V221)</f>
        <v>0</v>
      </c>
      <c r="W222" s="165">
        <f t="shared" si="3"/>
        <v>0</v>
      </c>
      <c r="X222" s="187">
        <f>IFERROR(((1-(1-T222)*W222)*1),0)</f>
        <v>1</v>
      </c>
      <c r="Y222" s="66"/>
      <c r="Z222" s="66"/>
      <c r="AA222" s="66"/>
      <c r="AB222" s="66"/>
      <c r="AC222" s="66"/>
      <c r="AD222" s="66"/>
      <c r="AE222" s="66"/>
      <c r="AF222" s="66"/>
      <c r="AG222" s="66"/>
      <c r="AH222" s="66"/>
      <c r="AI222" s="66"/>
      <c r="AJ222" s="66"/>
    </row>
    <row r="223" spans="1:36" ht="15" customHeight="1" x14ac:dyDescent="0.25">
      <c r="A223" s="337">
        <f>A217+1</f>
        <v>37</v>
      </c>
      <c r="B223" s="341"/>
      <c r="C223" s="321"/>
      <c r="D223" s="321"/>
      <c r="E223" s="35" t="s">
        <v>45</v>
      </c>
      <c r="F223" s="176">
        <v>0</v>
      </c>
      <c r="G223" s="176">
        <v>0</v>
      </c>
      <c r="H223" s="178">
        <f>F223+G223</f>
        <v>0</v>
      </c>
      <c r="I223" s="70" t="e">
        <f>H223/$H$228</f>
        <v>#DIV/0!</v>
      </c>
      <c r="J223" s="176">
        <v>0</v>
      </c>
      <c r="K223" s="176">
        <v>0</v>
      </c>
      <c r="L223" s="178">
        <f>J223+K223</f>
        <v>0</v>
      </c>
      <c r="M223" s="70" t="e">
        <f>L223/$L$228</f>
        <v>#DIV/0!</v>
      </c>
      <c r="N223" s="335">
        <v>0</v>
      </c>
      <c r="O223" s="176">
        <v>0</v>
      </c>
      <c r="P223" s="176">
        <v>0</v>
      </c>
      <c r="Q223" s="178">
        <f>O223+P223</f>
        <v>0</v>
      </c>
      <c r="R223" s="70" t="e">
        <f>Q223/$Q$228</f>
        <v>#DIV/0!</v>
      </c>
      <c r="S223" s="336">
        <f>N228-Q228</f>
        <v>0</v>
      </c>
      <c r="T223" s="323">
        <f>IFERROR((S223/N228),0)</f>
        <v>0</v>
      </c>
      <c r="U223" s="176">
        <v>0</v>
      </c>
      <c r="V223" s="176">
        <v>0</v>
      </c>
      <c r="W223" s="163">
        <f t="shared" si="3"/>
        <v>0</v>
      </c>
      <c r="X223" s="314"/>
    </row>
    <row r="224" spans="1:36" ht="15" customHeight="1" x14ac:dyDescent="0.25">
      <c r="A224" s="337"/>
      <c r="B224" s="341"/>
      <c r="C224" s="321"/>
      <c r="D224" s="321"/>
      <c r="E224" s="35" t="s">
        <v>46</v>
      </c>
      <c r="F224" s="176">
        <v>0</v>
      </c>
      <c r="G224" s="176">
        <v>0</v>
      </c>
      <c r="H224" s="178">
        <f>F224+G224</f>
        <v>0</v>
      </c>
      <c r="I224" s="70" t="e">
        <f>H224/$H$228</f>
        <v>#DIV/0!</v>
      </c>
      <c r="J224" s="176">
        <v>0</v>
      </c>
      <c r="K224" s="176">
        <v>0</v>
      </c>
      <c r="L224" s="178">
        <f>J224+K224</f>
        <v>0</v>
      </c>
      <c r="M224" s="70" t="e">
        <f>L224/$L$228</f>
        <v>#DIV/0!</v>
      </c>
      <c r="N224" s="335"/>
      <c r="O224" s="176">
        <v>0</v>
      </c>
      <c r="P224" s="176">
        <v>0</v>
      </c>
      <c r="Q224" s="178">
        <f>O224+P224</f>
        <v>0</v>
      </c>
      <c r="R224" s="70" t="e">
        <f>Q224/$Q$228</f>
        <v>#DIV/0!</v>
      </c>
      <c r="S224" s="336"/>
      <c r="T224" s="323"/>
      <c r="U224" s="176">
        <v>0</v>
      </c>
      <c r="V224" s="176">
        <v>0</v>
      </c>
      <c r="W224" s="163">
        <f t="shared" si="3"/>
        <v>0</v>
      </c>
      <c r="X224" s="315"/>
    </row>
    <row r="225" spans="1:36" ht="15" customHeight="1" x14ac:dyDescent="0.25">
      <c r="A225" s="337"/>
      <c r="B225" s="341"/>
      <c r="C225" s="321"/>
      <c r="D225" s="321"/>
      <c r="E225" s="35" t="s">
        <v>47</v>
      </c>
      <c r="F225" s="176">
        <v>0</v>
      </c>
      <c r="G225" s="176">
        <v>0</v>
      </c>
      <c r="H225" s="178">
        <f>F225+G225</f>
        <v>0</v>
      </c>
      <c r="I225" s="70" t="e">
        <f>H225/$H$228</f>
        <v>#DIV/0!</v>
      </c>
      <c r="J225" s="176">
        <v>0</v>
      </c>
      <c r="K225" s="176">
        <v>0</v>
      </c>
      <c r="L225" s="178">
        <f>J225+K225</f>
        <v>0</v>
      </c>
      <c r="M225" s="70" t="e">
        <f>L225/$L$228</f>
        <v>#DIV/0!</v>
      </c>
      <c r="N225" s="335"/>
      <c r="O225" s="176">
        <v>0</v>
      </c>
      <c r="P225" s="176">
        <v>0</v>
      </c>
      <c r="Q225" s="178">
        <f>O225+P225</f>
        <v>0</v>
      </c>
      <c r="R225" s="70" t="e">
        <f>Q225/$Q$228</f>
        <v>#DIV/0!</v>
      </c>
      <c r="S225" s="336"/>
      <c r="T225" s="323"/>
      <c r="U225" s="176">
        <v>0</v>
      </c>
      <c r="V225" s="176">
        <v>0</v>
      </c>
      <c r="W225" s="163">
        <f t="shared" si="3"/>
        <v>0</v>
      </c>
      <c r="X225" s="315"/>
    </row>
    <row r="226" spans="1:36" ht="15" customHeight="1" x14ac:dyDescent="0.25">
      <c r="A226" s="337"/>
      <c r="B226" s="341"/>
      <c r="C226" s="321"/>
      <c r="D226" s="321"/>
      <c r="E226" s="35" t="s">
        <v>48</v>
      </c>
      <c r="F226" s="176">
        <v>0</v>
      </c>
      <c r="G226" s="176">
        <v>0</v>
      </c>
      <c r="H226" s="178">
        <f>F226+G226</f>
        <v>0</v>
      </c>
      <c r="I226" s="70" t="e">
        <f>H226/$H$228</f>
        <v>#DIV/0!</v>
      </c>
      <c r="J226" s="176">
        <v>0</v>
      </c>
      <c r="K226" s="176">
        <v>0</v>
      </c>
      <c r="L226" s="178">
        <f>J226+K226</f>
        <v>0</v>
      </c>
      <c r="M226" s="70" t="e">
        <f>L226/$L$228</f>
        <v>#DIV/0!</v>
      </c>
      <c r="N226" s="335"/>
      <c r="O226" s="176">
        <v>0</v>
      </c>
      <c r="P226" s="176">
        <v>0</v>
      </c>
      <c r="Q226" s="178">
        <f>O226+P226</f>
        <v>0</v>
      </c>
      <c r="R226" s="70" t="e">
        <f>Q226/$Q$228</f>
        <v>#DIV/0!</v>
      </c>
      <c r="S226" s="336"/>
      <c r="T226" s="323"/>
      <c r="U226" s="176">
        <v>0</v>
      </c>
      <c r="V226" s="176">
        <v>0</v>
      </c>
      <c r="W226" s="163">
        <f t="shared" si="3"/>
        <v>0</v>
      </c>
      <c r="X226" s="315"/>
    </row>
    <row r="227" spans="1:36" ht="15.75" customHeight="1" thickBot="1" x14ac:dyDescent="0.3">
      <c r="A227" s="337"/>
      <c r="B227" s="341"/>
      <c r="C227" s="321"/>
      <c r="D227" s="321"/>
      <c r="E227" s="35" t="s">
        <v>49</v>
      </c>
      <c r="F227" s="176">
        <v>0</v>
      </c>
      <c r="G227" s="176">
        <v>0</v>
      </c>
      <c r="H227" s="178">
        <f>F227+G227</f>
        <v>0</v>
      </c>
      <c r="I227" s="70" t="e">
        <f>H227/$H$228</f>
        <v>#DIV/0!</v>
      </c>
      <c r="J227" s="176">
        <v>0</v>
      </c>
      <c r="K227" s="176">
        <v>0</v>
      </c>
      <c r="L227" s="178">
        <f>J227+K227</f>
        <v>0</v>
      </c>
      <c r="M227" s="70" t="e">
        <f>L227/$L$228</f>
        <v>#DIV/0!</v>
      </c>
      <c r="N227" s="335"/>
      <c r="O227" s="176">
        <v>0</v>
      </c>
      <c r="P227" s="176">
        <v>0</v>
      </c>
      <c r="Q227" s="178">
        <f>O227+P227</f>
        <v>0</v>
      </c>
      <c r="R227" s="70" t="e">
        <f>Q227/$Q$228</f>
        <v>#DIV/0!</v>
      </c>
      <c r="S227" s="336"/>
      <c r="T227" s="323"/>
      <c r="U227" s="176">
        <v>0</v>
      </c>
      <c r="V227" s="176">
        <v>0</v>
      </c>
      <c r="W227" s="163">
        <f t="shared" si="3"/>
        <v>0</v>
      </c>
      <c r="X227" s="316"/>
    </row>
    <row r="228" spans="1:36" s="23" customFormat="1" ht="15.75" customHeight="1" thickBot="1" x14ac:dyDescent="0.3">
      <c r="A228" s="330" t="s">
        <v>51</v>
      </c>
      <c r="B228" s="331"/>
      <c r="C228" s="332"/>
      <c r="D228" s="177"/>
      <c r="E228" s="24"/>
      <c r="F228" s="19">
        <f>SUM(F223:F227)</f>
        <v>0</v>
      </c>
      <c r="G228" s="19">
        <f>SUM(G223:G227)</f>
        <v>0</v>
      </c>
      <c r="H228" s="19">
        <f>SUM(H223:H227)</f>
        <v>0</v>
      </c>
      <c r="I228" s="20">
        <v>1</v>
      </c>
      <c r="J228" s="19">
        <f>SUM(J223:J227)</f>
        <v>0</v>
      </c>
      <c r="K228" s="19">
        <f>SUM(K223:K227)</f>
        <v>0</v>
      </c>
      <c r="L228" s="19">
        <f>SUM(L223:L227)</f>
        <v>0</v>
      </c>
      <c r="M228" s="20">
        <v>1</v>
      </c>
      <c r="N228" s="19">
        <f>N223</f>
        <v>0</v>
      </c>
      <c r="O228" s="19">
        <f>SUM(O223:O227)</f>
        <v>0</v>
      </c>
      <c r="P228" s="19">
        <f>SUM(P223:P227)</f>
        <v>0</v>
      </c>
      <c r="Q228" s="19">
        <f>SUM(Q223:Q227)</f>
        <v>0</v>
      </c>
      <c r="R228" s="20">
        <v>1</v>
      </c>
      <c r="S228" s="19">
        <f>S223</f>
        <v>0</v>
      </c>
      <c r="T228" s="22">
        <f>T223</f>
        <v>0</v>
      </c>
      <c r="U228" s="164">
        <f>SUM(U223:U227)</f>
        <v>0</v>
      </c>
      <c r="V228" s="74">
        <f>SUM(V223:V227)</f>
        <v>0</v>
      </c>
      <c r="W228" s="165">
        <f t="shared" si="3"/>
        <v>0</v>
      </c>
      <c r="X228" s="187">
        <f>IFERROR(((1-(1-T228)*W228)*1),0)</f>
        <v>1</v>
      </c>
      <c r="Y228" s="66"/>
      <c r="Z228" s="66"/>
      <c r="AA228" s="66"/>
      <c r="AB228" s="66"/>
      <c r="AC228" s="66"/>
      <c r="AD228" s="66"/>
      <c r="AE228" s="66"/>
      <c r="AF228" s="66"/>
      <c r="AG228" s="66"/>
      <c r="AH228" s="66"/>
      <c r="AI228" s="66"/>
      <c r="AJ228" s="66"/>
    </row>
    <row r="229" spans="1:36" ht="15" customHeight="1" x14ac:dyDescent="0.25">
      <c r="A229" s="337">
        <f>A223+1</f>
        <v>38</v>
      </c>
      <c r="B229" s="341"/>
      <c r="C229" s="321"/>
      <c r="D229" s="321"/>
      <c r="E229" s="35" t="s">
        <v>45</v>
      </c>
      <c r="F229" s="176">
        <v>0</v>
      </c>
      <c r="G229" s="176">
        <v>0</v>
      </c>
      <c r="H229" s="178">
        <f>F229+G229</f>
        <v>0</v>
      </c>
      <c r="I229" s="70" t="e">
        <f>H229/$H$234</f>
        <v>#DIV/0!</v>
      </c>
      <c r="J229" s="176">
        <v>0</v>
      </c>
      <c r="K229" s="176">
        <v>0</v>
      </c>
      <c r="L229" s="178">
        <f>J229+K229</f>
        <v>0</v>
      </c>
      <c r="M229" s="70" t="e">
        <f>L229/$L$234</f>
        <v>#DIV/0!</v>
      </c>
      <c r="N229" s="335">
        <v>0</v>
      </c>
      <c r="O229" s="176">
        <v>0</v>
      </c>
      <c r="P229" s="176">
        <v>0</v>
      </c>
      <c r="Q229" s="178">
        <f>O229+P229</f>
        <v>0</v>
      </c>
      <c r="R229" s="70" t="e">
        <f>Q229/$Q$234</f>
        <v>#DIV/0!</v>
      </c>
      <c r="S229" s="336">
        <f>N234-Q234</f>
        <v>0</v>
      </c>
      <c r="T229" s="323">
        <f>IFERROR((S229/N234),0)</f>
        <v>0</v>
      </c>
      <c r="U229" s="176">
        <v>0</v>
      </c>
      <c r="V229" s="176">
        <v>0</v>
      </c>
      <c r="W229" s="163">
        <f t="shared" si="3"/>
        <v>0</v>
      </c>
      <c r="X229" s="314"/>
    </row>
    <row r="230" spans="1:36" ht="15" customHeight="1" x14ac:dyDescent="0.25">
      <c r="A230" s="337"/>
      <c r="B230" s="341"/>
      <c r="C230" s="321"/>
      <c r="D230" s="321"/>
      <c r="E230" s="35" t="s">
        <v>46</v>
      </c>
      <c r="F230" s="176">
        <v>0</v>
      </c>
      <c r="G230" s="176">
        <v>0</v>
      </c>
      <c r="H230" s="178">
        <f>F230+G230</f>
        <v>0</v>
      </c>
      <c r="I230" s="70" t="e">
        <f>H230/$H$234</f>
        <v>#DIV/0!</v>
      </c>
      <c r="J230" s="176">
        <v>0</v>
      </c>
      <c r="K230" s="176">
        <v>0</v>
      </c>
      <c r="L230" s="178">
        <f>J230+K230</f>
        <v>0</v>
      </c>
      <c r="M230" s="70" t="e">
        <f>L230/$L$234</f>
        <v>#DIV/0!</v>
      </c>
      <c r="N230" s="335"/>
      <c r="O230" s="176">
        <v>0</v>
      </c>
      <c r="P230" s="176">
        <v>0</v>
      </c>
      <c r="Q230" s="178">
        <f>O230+P230</f>
        <v>0</v>
      </c>
      <c r="R230" s="70" t="e">
        <f>Q230/$Q$234</f>
        <v>#DIV/0!</v>
      </c>
      <c r="S230" s="336"/>
      <c r="T230" s="323"/>
      <c r="U230" s="176">
        <v>0</v>
      </c>
      <c r="V230" s="176">
        <v>0</v>
      </c>
      <c r="W230" s="163">
        <f t="shared" si="3"/>
        <v>0</v>
      </c>
      <c r="X230" s="315"/>
    </row>
    <row r="231" spans="1:36" ht="15" customHeight="1" x14ac:dyDescent="0.25">
      <c r="A231" s="337"/>
      <c r="B231" s="341"/>
      <c r="C231" s="321"/>
      <c r="D231" s="321"/>
      <c r="E231" s="35" t="s">
        <v>47</v>
      </c>
      <c r="F231" s="176">
        <v>0</v>
      </c>
      <c r="G231" s="176">
        <v>0</v>
      </c>
      <c r="H231" s="178">
        <f>F231+G231</f>
        <v>0</v>
      </c>
      <c r="I231" s="70" t="e">
        <f>H231/$H$234</f>
        <v>#DIV/0!</v>
      </c>
      <c r="J231" s="176">
        <v>0</v>
      </c>
      <c r="K231" s="176">
        <v>0</v>
      </c>
      <c r="L231" s="178">
        <f>J231+K231</f>
        <v>0</v>
      </c>
      <c r="M231" s="70" t="e">
        <f>L231/$L$234</f>
        <v>#DIV/0!</v>
      </c>
      <c r="N231" s="335"/>
      <c r="O231" s="176">
        <v>0</v>
      </c>
      <c r="P231" s="176">
        <v>0</v>
      </c>
      <c r="Q231" s="178">
        <f>O231+P231</f>
        <v>0</v>
      </c>
      <c r="R231" s="70" t="e">
        <f>Q231/$Q$234</f>
        <v>#DIV/0!</v>
      </c>
      <c r="S231" s="336"/>
      <c r="T231" s="323"/>
      <c r="U231" s="176">
        <v>0</v>
      </c>
      <c r="V231" s="176">
        <v>0</v>
      </c>
      <c r="W231" s="163">
        <f t="shared" si="3"/>
        <v>0</v>
      </c>
      <c r="X231" s="315"/>
    </row>
    <row r="232" spans="1:36" ht="15" customHeight="1" x14ac:dyDescent="0.25">
      <c r="A232" s="337"/>
      <c r="B232" s="341"/>
      <c r="C232" s="321"/>
      <c r="D232" s="321"/>
      <c r="E232" s="35" t="s">
        <v>48</v>
      </c>
      <c r="F232" s="176">
        <v>0</v>
      </c>
      <c r="G232" s="176">
        <v>0</v>
      </c>
      <c r="H232" s="178">
        <f>F232+G232</f>
        <v>0</v>
      </c>
      <c r="I232" s="70" t="e">
        <f>H232/$H$234</f>
        <v>#DIV/0!</v>
      </c>
      <c r="J232" s="176">
        <v>0</v>
      </c>
      <c r="K232" s="176">
        <v>0</v>
      </c>
      <c r="L232" s="178">
        <f>J232+K232</f>
        <v>0</v>
      </c>
      <c r="M232" s="70" t="e">
        <f>L232/$L$234</f>
        <v>#DIV/0!</v>
      </c>
      <c r="N232" s="335"/>
      <c r="O232" s="176">
        <v>0</v>
      </c>
      <c r="P232" s="176">
        <v>0</v>
      </c>
      <c r="Q232" s="178">
        <f>O232+P232</f>
        <v>0</v>
      </c>
      <c r="R232" s="70" t="e">
        <f>Q232/$Q$234</f>
        <v>#DIV/0!</v>
      </c>
      <c r="S232" s="336"/>
      <c r="T232" s="323"/>
      <c r="U232" s="176">
        <v>0</v>
      </c>
      <c r="V232" s="176">
        <v>0</v>
      </c>
      <c r="W232" s="163">
        <f t="shared" si="3"/>
        <v>0</v>
      </c>
      <c r="X232" s="315"/>
    </row>
    <row r="233" spans="1:36" ht="15.75" customHeight="1" thickBot="1" x14ac:dyDescent="0.3">
      <c r="A233" s="337"/>
      <c r="B233" s="341"/>
      <c r="C233" s="321"/>
      <c r="D233" s="321"/>
      <c r="E233" s="35" t="s">
        <v>49</v>
      </c>
      <c r="F233" s="176">
        <v>0</v>
      </c>
      <c r="G233" s="176">
        <v>0</v>
      </c>
      <c r="H233" s="178">
        <f>F233+G233</f>
        <v>0</v>
      </c>
      <c r="I233" s="70" t="e">
        <f>H233/$H$234</f>
        <v>#DIV/0!</v>
      </c>
      <c r="J233" s="176">
        <v>0</v>
      </c>
      <c r="K233" s="176">
        <v>0</v>
      </c>
      <c r="L233" s="178">
        <f>J233+K233</f>
        <v>0</v>
      </c>
      <c r="M233" s="70" t="e">
        <f>L233/$L$234</f>
        <v>#DIV/0!</v>
      </c>
      <c r="N233" s="335"/>
      <c r="O233" s="176">
        <v>0</v>
      </c>
      <c r="P233" s="176">
        <v>0</v>
      </c>
      <c r="Q233" s="178">
        <f>O233+P233</f>
        <v>0</v>
      </c>
      <c r="R233" s="70" t="e">
        <f>Q233/$Q$234</f>
        <v>#DIV/0!</v>
      </c>
      <c r="S233" s="336"/>
      <c r="T233" s="323"/>
      <c r="U233" s="176">
        <v>0</v>
      </c>
      <c r="V233" s="176">
        <v>0</v>
      </c>
      <c r="W233" s="163">
        <f t="shared" si="3"/>
        <v>0</v>
      </c>
      <c r="X233" s="316"/>
    </row>
    <row r="234" spans="1:36" s="23" customFormat="1" ht="15.75" customHeight="1" thickBot="1" x14ac:dyDescent="0.3">
      <c r="A234" s="330" t="s">
        <v>51</v>
      </c>
      <c r="B234" s="331"/>
      <c r="C234" s="332"/>
      <c r="D234" s="177"/>
      <c r="E234" s="24"/>
      <c r="F234" s="19">
        <f>SUM(F229:F233)</f>
        <v>0</v>
      </c>
      <c r="G234" s="19">
        <f>SUM(G229:G233)</f>
        <v>0</v>
      </c>
      <c r="H234" s="19">
        <f>SUM(H229:H233)</f>
        <v>0</v>
      </c>
      <c r="I234" s="20">
        <v>1</v>
      </c>
      <c r="J234" s="19">
        <f>SUM(J229:J233)</f>
        <v>0</v>
      </c>
      <c r="K234" s="19">
        <f>SUM(K229:K233)</f>
        <v>0</v>
      </c>
      <c r="L234" s="19">
        <f>SUM(L229:L233)</f>
        <v>0</v>
      </c>
      <c r="M234" s="20">
        <v>1</v>
      </c>
      <c r="N234" s="19">
        <f>N229</f>
        <v>0</v>
      </c>
      <c r="O234" s="19">
        <f>SUM(O229:O233)</f>
        <v>0</v>
      </c>
      <c r="P234" s="19">
        <f>SUM(P229:P233)</f>
        <v>0</v>
      </c>
      <c r="Q234" s="19">
        <f>SUM(Q229:Q233)</f>
        <v>0</v>
      </c>
      <c r="R234" s="20">
        <v>1</v>
      </c>
      <c r="S234" s="19">
        <f>S229</f>
        <v>0</v>
      </c>
      <c r="T234" s="22">
        <f>T229</f>
        <v>0</v>
      </c>
      <c r="U234" s="164">
        <f>SUM(U229:U233)</f>
        <v>0</v>
      </c>
      <c r="V234" s="74">
        <f>SUM(V229:V233)</f>
        <v>0</v>
      </c>
      <c r="W234" s="165">
        <f t="shared" si="3"/>
        <v>0</v>
      </c>
      <c r="X234" s="187">
        <f>IFERROR(((1-(1-T234)*W234)*1),0)</f>
        <v>1</v>
      </c>
      <c r="Y234" s="66"/>
      <c r="Z234" s="66"/>
      <c r="AA234" s="66"/>
      <c r="AB234" s="66"/>
      <c r="AC234" s="66"/>
      <c r="AD234" s="66"/>
      <c r="AE234" s="66"/>
      <c r="AF234" s="66"/>
      <c r="AG234" s="66"/>
      <c r="AH234" s="66"/>
      <c r="AI234" s="66"/>
      <c r="AJ234" s="66"/>
    </row>
    <row r="235" spans="1:36" ht="15" customHeight="1" x14ac:dyDescent="0.25">
      <c r="A235" s="337">
        <f>A229+1</f>
        <v>39</v>
      </c>
      <c r="B235" s="341"/>
      <c r="C235" s="321"/>
      <c r="D235" s="321"/>
      <c r="E235" s="35" t="s">
        <v>45</v>
      </c>
      <c r="F235" s="176">
        <v>0</v>
      </c>
      <c r="G235" s="176">
        <v>0</v>
      </c>
      <c r="H235" s="178">
        <f>F235+G235</f>
        <v>0</v>
      </c>
      <c r="I235" s="70" t="e">
        <f>H235/$H$240</f>
        <v>#DIV/0!</v>
      </c>
      <c r="J235" s="176">
        <v>0</v>
      </c>
      <c r="K235" s="176">
        <v>0</v>
      </c>
      <c r="L235" s="178">
        <f>J235+K235</f>
        <v>0</v>
      </c>
      <c r="M235" s="70" t="e">
        <f>L235/$L$240</f>
        <v>#DIV/0!</v>
      </c>
      <c r="N235" s="335">
        <v>0</v>
      </c>
      <c r="O235" s="176">
        <v>0</v>
      </c>
      <c r="P235" s="176">
        <v>0</v>
      </c>
      <c r="Q235" s="178">
        <f>O235+P235</f>
        <v>0</v>
      </c>
      <c r="R235" s="70" t="e">
        <f>Q235/$Q$240</f>
        <v>#DIV/0!</v>
      </c>
      <c r="S235" s="336">
        <f>N240-Q240</f>
        <v>0</v>
      </c>
      <c r="T235" s="323">
        <f>IFERROR((S235/N240),0)</f>
        <v>0</v>
      </c>
      <c r="U235" s="176">
        <v>0</v>
      </c>
      <c r="V235" s="176">
        <v>0</v>
      </c>
      <c r="W235" s="163">
        <f t="shared" si="3"/>
        <v>0</v>
      </c>
      <c r="X235" s="314"/>
    </row>
    <row r="236" spans="1:36" ht="15" customHeight="1" x14ac:dyDescent="0.25">
      <c r="A236" s="337"/>
      <c r="B236" s="341"/>
      <c r="C236" s="321"/>
      <c r="D236" s="321"/>
      <c r="E236" s="35" t="s">
        <v>46</v>
      </c>
      <c r="F236" s="176">
        <v>0</v>
      </c>
      <c r="G236" s="176">
        <v>0</v>
      </c>
      <c r="H236" s="178">
        <f>F236+G236</f>
        <v>0</v>
      </c>
      <c r="I236" s="70" t="e">
        <f>H236/$H$240</f>
        <v>#DIV/0!</v>
      </c>
      <c r="J236" s="176">
        <v>0</v>
      </c>
      <c r="K236" s="176">
        <v>0</v>
      </c>
      <c r="L236" s="178">
        <f>J236+K236</f>
        <v>0</v>
      </c>
      <c r="M236" s="70" t="e">
        <f>L236/$L$240</f>
        <v>#DIV/0!</v>
      </c>
      <c r="N236" s="335"/>
      <c r="O236" s="176">
        <v>0</v>
      </c>
      <c r="P236" s="176">
        <v>0</v>
      </c>
      <c r="Q236" s="178">
        <f>O236+P236</f>
        <v>0</v>
      </c>
      <c r="R236" s="70" t="e">
        <f>Q236/$Q$240</f>
        <v>#DIV/0!</v>
      </c>
      <c r="S236" s="336"/>
      <c r="T236" s="323"/>
      <c r="U236" s="176">
        <v>0</v>
      </c>
      <c r="V236" s="176">
        <v>0</v>
      </c>
      <c r="W236" s="163">
        <f t="shared" si="3"/>
        <v>0</v>
      </c>
      <c r="X236" s="315"/>
    </row>
    <row r="237" spans="1:36" ht="15" customHeight="1" x14ac:dyDescent="0.25">
      <c r="A237" s="337"/>
      <c r="B237" s="341"/>
      <c r="C237" s="321"/>
      <c r="D237" s="321"/>
      <c r="E237" s="35" t="s">
        <v>47</v>
      </c>
      <c r="F237" s="176">
        <v>0</v>
      </c>
      <c r="G237" s="176">
        <v>0</v>
      </c>
      <c r="H237" s="178">
        <f>F237+G237</f>
        <v>0</v>
      </c>
      <c r="I237" s="70" t="e">
        <f>H237/$H$240</f>
        <v>#DIV/0!</v>
      </c>
      <c r="J237" s="176">
        <v>0</v>
      </c>
      <c r="K237" s="176">
        <v>0</v>
      </c>
      <c r="L237" s="178">
        <f>J237+K237</f>
        <v>0</v>
      </c>
      <c r="M237" s="70" t="e">
        <f>L237/$L$240</f>
        <v>#DIV/0!</v>
      </c>
      <c r="N237" s="335"/>
      <c r="O237" s="176">
        <v>0</v>
      </c>
      <c r="P237" s="176">
        <v>0</v>
      </c>
      <c r="Q237" s="178">
        <f>O237+P237</f>
        <v>0</v>
      </c>
      <c r="R237" s="70" t="e">
        <f>Q237/$Q$240</f>
        <v>#DIV/0!</v>
      </c>
      <c r="S237" s="336"/>
      <c r="T237" s="323"/>
      <c r="U237" s="176">
        <v>0</v>
      </c>
      <c r="V237" s="176">
        <v>0</v>
      </c>
      <c r="W237" s="163">
        <f t="shared" si="3"/>
        <v>0</v>
      </c>
      <c r="X237" s="315"/>
    </row>
    <row r="238" spans="1:36" ht="15" customHeight="1" x14ac:dyDescent="0.25">
      <c r="A238" s="337"/>
      <c r="B238" s="341"/>
      <c r="C238" s="321"/>
      <c r="D238" s="321"/>
      <c r="E238" s="35" t="s">
        <v>48</v>
      </c>
      <c r="F238" s="176">
        <v>0</v>
      </c>
      <c r="G238" s="176">
        <v>0</v>
      </c>
      <c r="H238" s="178">
        <f>F238+G238</f>
        <v>0</v>
      </c>
      <c r="I238" s="70" t="e">
        <f>H238/$H$240</f>
        <v>#DIV/0!</v>
      </c>
      <c r="J238" s="176">
        <v>0</v>
      </c>
      <c r="K238" s="176">
        <v>0</v>
      </c>
      <c r="L238" s="178">
        <f>J238+K238</f>
        <v>0</v>
      </c>
      <c r="M238" s="70" t="e">
        <f>L238/$L$240</f>
        <v>#DIV/0!</v>
      </c>
      <c r="N238" s="335"/>
      <c r="O238" s="176">
        <v>0</v>
      </c>
      <c r="P238" s="176">
        <v>0</v>
      </c>
      <c r="Q238" s="178">
        <f>O238+P238</f>
        <v>0</v>
      </c>
      <c r="R238" s="70" t="e">
        <f>Q238/$Q$240</f>
        <v>#DIV/0!</v>
      </c>
      <c r="S238" s="336"/>
      <c r="T238" s="323"/>
      <c r="U238" s="176">
        <v>0</v>
      </c>
      <c r="V238" s="176">
        <v>0</v>
      </c>
      <c r="W238" s="163">
        <f t="shared" si="3"/>
        <v>0</v>
      </c>
      <c r="X238" s="315"/>
    </row>
    <row r="239" spans="1:36" ht="15.75" customHeight="1" thickBot="1" x14ac:dyDescent="0.3">
      <c r="A239" s="337"/>
      <c r="B239" s="341"/>
      <c r="C239" s="321"/>
      <c r="D239" s="321"/>
      <c r="E239" s="35" t="s">
        <v>49</v>
      </c>
      <c r="F239" s="176">
        <v>0</v>
      </c>
      <c r="G239" s="176">
        <v>0</v>
      </c>
      <c r="H239" s="178">
        <f>F239+G239</f>
        <v>0</v>
      </c>
      <c r="I239" s="70" t="e">
        <f>H239/$H$240</f>
        <v>#DIV/0!</v>
      </c>
      <c r="J239" s="176">
        <v>0</v>
      </c>
      <c r="K239" s="176">
        <v>0</v>
      </c>
      <c r="L239" s="178">
        <f>J239+K239</f>
        <v>0</v>
      </c>
      <c r="M239" s="70" t="e">
        <f>L239/$L$240</f>
        <v>#DIV/0!</v>
      </c>
      <c r="N239" s="335"/>
      <c r="O239" s="176">
        <v>0</v>
      </c>
      <c r="P239" s="176">
        <v>0</v>
      </c>
      <c r="Q239" s="178">
        <f>O239+P239</f>
        <v>0</v>
      </c>
      <c r="R239" s="70" t="e">
        <f>Q239/$Q$240</f>
        <v>#DIV/0!</v>
      </c>
      <c r="S239" s="336"/>
      <c r="T239" s="323"/>
      <c r="U239" s="176">
        <v>0</v>
      </c>
      <c r="V239" s="176">
        <v>0</v>
      </c>
      <c r="W239" s="163">
        <f t="shared" si="3"/>
        <v>0</v>
      </c>
      <c r="X239" s="316"/>
    </row>
    <row r="240" spans="1:36" s="23" customFormat="1" ht="15.75" customHeight="1" thickBot="1" x14ac:dyDescent="0.3">
      <c r="A240" s="330" t="s">
        <v>51</v>
      </c>
      <c r="B240" s="331"/>
      <c r="C240" s="332"/>
      <c r="D240" s="177"/>
      <c r="E240" s="24"/>
      <c r="F240" s="19">
        <f>SUM(F235:F239)</f>
        <v>0</v>
      </c>
      <c r="G240" s="19">
        <f>SUM(G235:G239)</f>
        <v>0</v>
      </c>
      <c r="H240" s="19">
        <f>SUM(H235:H239)</f>
        <v>0</v>
      </c>
      <c r="I240" s="20">
        <v>1</v>
      </c>
      <c r="J240" s="19">
        <f>SUM(J235:J239)</f>
        <v>0</v>
      </c>
      <c r="K240" s="19">
        <f>SUM(K235:K239)</f>
        <v>0</v>
      </c>
      <c r="L240" s="19">
        <f>SUM(L235:L239)</f>
        <v>0</v>
      </c>
      <c r="M240" s="20">
        <v>1</v>
      </c>
      <c r="N240" s="19">
        <f>N235</f>
        <v>0</v>
      </c>
      <c r="O240" s="19">
        <f>SUM(O235:O239)</f>
        <v>0</v>
      </c>
      <c r="P240" s="19">
        <f>SUM(P235:P239)</f>
        <v>0</v>
      </c>
      <c r="Q240" s="19">
        <f>SUM(Q235:Q239)</f>
        <v>0</v>
      </c>
      <c r="R240" s="20">
        <v>1</v>
      </c>
      <c r="S240" s="19">
        <f>S235</f>
        <v>0</v>
      </c>
      <c r="T240" s="22">
        <f>T235</f>
        <v>0</v>
      </c>
      <c r="U240" s="164">
        <f>SUM(U235:U239)</f>
        <v>0</v>
      </c>
      <c r="V240" s="74">
        <f>SUM(V235:V239)</f>
        <v>0</v>
      </c>
      <c r="W240" s="165">
        <f t="shared" si="3"/>
        <v>0</v>
      </c>
      <c r="X240" s="187">
        <f>IFERROR(((1-(1-T240)*W240)*1),0)</f>
        <v>1</v>
      </c>
      <c r="Y240" s="66"/>
      <c r="Z240" s="66"/>
      <c r="AA240" s="66"/>
      <c r="AB240" s="66"/>
      <c r="AC240" s="66"/>
      <c r="AD240" s="66"/>
      <c r="AE240" s="66"/>
      <c r="AF240" s="66"/>
      <c r="AG240" s="66"/>
      <c r="AH240" s="66"/>
      <c r="AI240" s="66"/>
      <c r="AJ240" s="66"/>
    </row>
    <row r="241" spans="1:36" ht="15" customHeight="1" x14ac:dyDescent="0.25">
      <c r="A241" s="337">
        <f>A235+1</f>
        <v>40</v>
      </c>
      <c r="B241" s="341"/>
      <c r="C241" s="321"/>
      <c r="D241" s="321"/>
      <c r="E241" s="35" t="s">
        <v>45</v>
      </c>
      <c r="F241" s="176">
        <v>0</v>
      </c>
      <c r="G241" s="176">
        <v>0</v>
      </c>
      <c r="H241" s="178">
        <f>F241+G241</f>
        <v>0</v>
      </c>
      <c r="I241" s="70" t="e">
        <f>H241/$H$246</f>
        <v>#DIV/0!</v>
      </c>
      <c r="J241" s="176">
        <v>0</v>
      </c>
      <c r="K241" s="176">
        <v>0</v>
      </c>
      <c r="L241" s="178">
        <f>J241+K241</f>
        <v>0</v>
      </c>
      <c r="M241" s="70" t="e">
        <f>L241/$L$246</f>
        <v>#DIV/0!</v>
      </c>
      <c r="N241" s="335">
        <v>0</v>
      </c>
      <c r="O241" s="176">
        <v>0</v>
      </c>
      <c r="P241" s="176">
        <v>0</v>
      </c>
      <c r="Q241" s="178">
        <f>O241+P241</f>
        <v>0</v>
      </c>
      <c r="R241" s="70" t="e">
        <f>Q241/$Q$346</f>
        <v>#DIV/0!</v>
      </c>
      <c r="S241" s="336">
        <f>N246-Q246</f>
        <v>0</v>
      </c>
      <c r="T241" s="323">
        <f>IFERROR((S241/N246),0)</f>
        <v>0</v>
      </c>
      <c r="U241" s="176">
        <v>0</v>
      </c>
      <c r="V241" s="176">
        <v>0</v>
      </c>
      <c r="W241" s="163">
        <f t="shared" si="3"/>
        <v>0</v>
      </c>
      <c r="X241" s="314"/>
    </row>
    <row r="242" spans="1:36" ht="15" customHeight="1" x14ac:dyDescent="0.25">
      <c r="A242" s="337"/>
      <c r="B242" s="341"/>
      <c r="C242" s="321"/>
      <c r="D242" s="321"/>
      <c r="E242" s="35" t="s">
        <v>46</v>
      </c>
      <c r="F242" s="176">
        <v>0</v>
      </c>
      <c r="G242" s="176">
        <v>0</v>
      </c>
      <c r="H242" s="178">
        <f>F242+G242</f>
        <v>0</v>
      </c>
      <c r="I242" s="70" t="e">
        <f>H242/$H$246</f>
        <v>#DIV/0!</v>
      </c>
      <c r="J242" s="176">
        <v>0</v>
      </c>
      <c r="K242" s="176">
        <v>0</v>
      </c>
      <c r="L242" s="178">
        <f>J242+K242</f>
        <v>0</v>
      </c>
      <c r="M242" s="70" t="e">
        <f>L242/$L$246</f>
        <v>#DIV/0!</v>
      </c>
      <c r="N242" s="335"/>
      <c r="O242" s="176">
        <v>0</v>
      </c>
      <c r="P242" s="176">
        <v>0</v>
      </c>
      <c r="Q242" s="178">
        <f>O242+P242</f>
        <v>0</v>
      </c>
      <c r="R242" s="70" t="e">
        <f>Q242/$Q$346</f>
        <v>#DIV/0!</v>
      </c>
      <c r="S242" s="336"/>
      <c r="T242" s="323"/>
      <c r="U242" s="176">
        <v>0</v>
      </c>
      <c r="V242" s="176">
        <v>0</v>
      </c>
      <c r="W242" s="163">
        <f t="shared" si="3"/>
        <v>0</v>
      </c>
      <c r="X242" s="315"/>
    </row>
    <row r="243" spans="1:36" ht="15" customHeight="1" x14ac:dyDescent="0.25">
      <c r="A243" s="337"/>
      <c r="B243" s="341"/>
      <c r="C243" s="321"/>
      <c r="D243" s="321"/>
      <c r="E243" s="35" t="s">
        <v>47</v>
      </c>
      <c r="F243" s="176">
        <v>0</v>
      </c>
      <c r="G243" s="176">
        <v>0</v>
      </c>
      <c r="H243" s="178">
        <f>F243+G243</f>
        <v>0</v>
      </c>
      <c r="I243" s="70" t="e">
        <f>H243/$H$246</f>
        <v>#DIV/0!</v>
      </c>
      <c r="J243" s="176">
        <v>0</v>
      </c>
      <c r="K243" s="176">
        <v>0</v>
      </c>
      <c r="L243" s="178">
        <f>J243+K243</f>
        <v>0</v>
      </c>
      <c r="M243" s="70" t="e">
        <f>L243/$L$246</f>
        <v>#DIV/0!</v>
      </c>
      <c r="N243" s="335"/>
      <c r="O243" s="176">
        <v>0</v>
      </c>
      <c r="P243" s="176">
        <v>0</v>
      </c>
      <c r="Q243" s="178">
        <f>O243+P243</f>
        <v>0</v>
      </c>
      <c r="R243" s="70" t="e">
        <f>Q243/$Q$346</f>
        <v>#DIV/0!</v>
      </c>
      <c r="S243" s="336"/>
      <c r="T243" s="323"/>
      <c r="U243" s="176">
        <v>0</v>
      </c>
      <c r="V243" s="176">
        <v>0</v>
      </c>
      <c r="W243" s="163">
        <f t="shared" si="3"/>
        <v>0</v>
      </c>
      <c r="X243" s="315"/>
    </row>
    <row r="244" spans="1:36" ht="15" customHeight="1" x14ac:dyDescent="0.25">
      <c r="A244" s="337"/>
      <c r="B244" s="341"/>
      <c r="C244" s="321"/>
      <c r="D244" s="321"/>
      <c r="E244" s="35" t="s">
        <v>48</v>
      </c>
      <c r="F244" s="176">
        <v>0</v>
      </c>
      <c r="G244" s="176">
        <v>0</v>
      </c>
      <c r="H244" s="178">
        <f>F244+G244</f>
        <v>0</v>
      </c>
      <c r="I244" s="70" t="e">
        <f>H244/$H$246</f>
        <v>#DIV/0!</v>
      </c>
      <c r="J244" s="176">
        <v>0</v>
      </c>
      <c r="K244" s="176">
        <v>0</v>
      </c>
      <c r="L244" s="178">
        <f>J244+K244</f>
        <v>0</v>
      </c>
      <c r="M244" s="70" t="e">
        <f>L244/$L$246</f>
        <v>#DIV/0!</v>
      </c>
      <c r="N244" s="335"/>
      <c r="O244" s="176">
        <v>0</v>
      </c>
      <c r="P244" s="176">
        <v>0</v>
      </c>
      <c r="Q244" s="178">
        <f>O244+P244</f>
        <v>0</v>
      </c>
      <c r="R244" s="70" t="e">
        <f>Q244/$Q$346</f>
        <v>#DIV/0!</v>
      </c>
      <c r="S244" s="336"/>
      <c r="T244" s="323"/>
      <c r="U244" s="176">
        <v>0</v>
      </c>
      <c r="V244" s="176">
        <v>0</v>
      </c>
      <c r="W244" s="163">
        <f t="shared" si="3"/>
        <v>0</v>
      </c>
      <c r="X244" s="315"/>
    </row>
    <row r="245" spans="1:36" ht="15.75" customHeight="1" thickBot="1" x14ac:dyDescent="0.3">
      <c r="A245" s="337"/>
      <c r="B245" s="341"/>
      <c r="C245" s="321"/>
      <c r="D245" s="321"/>
      <c r="E245" s="35" t="s">
        <v>49</v>
      </c>
      <c r="F245" s="176">
        <v>0</v>
      </c>
      <c r="G245" s="176">
        <v>0</v>
      </c>
      <c r="H245" s="178">
        <f>F245+G245</f>
        <v>0</v>
      </c>
      <c r="I245" s="70" t="e">
        <f>H245/$H$246</f>
        <v>#DIV/0!</v>
      </c>
      <c r="J245" s="176">
        <v>0</v>
      </c>
      <c r="K245" s="176">
        <v>0</v>
      </c>
      <c r="L245" s="178">
        <f>J245+K245</f>
        <v>0</v>
      </c>
      <c r="M245" s="70" t="e">
        <f>L245/$L$246</f>
        <v>#DIV/0!</v>
      </c>
      <c r="N245" s="335"/>
      <c r="O245" s="176">
        <v>0</v>
      </c>
      <c r="P245" s="176">
        <v>0</v>
      </c>
      <c r="Q245" s="178">
        <f>O245+P245</f>
        <v>0</v>
      </c>
      <c r="R245" s="70" t="e">
        <f>Q245/$Q$346</f>
        <v>#DIV/0!</v>
      </c>
      <c r="S245" s="336"/>
      <c r="T245" s="323"/>
      <c r="U245" s="176">
        <v>0</v>
      </c>
      <c r="V245" s="176">
        <v>0</v>
      </c>
      <c r="W245" s="163">
        <f t="shared" si="3"/>
        <v>0</v>
      </c>
      <c r="X245" s="316"/>
    </row>
    <row r="246" spans="1:36" s="23" customFormat="1" ht="15.75" customHeight="1" thickBot="1" x14ac:dyDescent="0.3">
      <c r="A246" s="330" t="s">
        <v>51</v>
      </c>
      <c r="B246" s="331"/>
      <c r="C246" s="332"/>
      <c r="D246" s="177"/>
      <c r="E246" s="24"/>
      <c r="F246" s="19">
        <f>SUM(F241:F245)</f>
        <v>0</v>
      </c>
      <c r="G246" s="19">
        <f>SUM(G241:G245)</f>
        <v>0</v>
      </c>
      <c r="H246" s="19">
        <f>SUM(H241:H245)</f>
        <v>0</v>
      </c>
      <c r="I246" s="20">
        <v>1</v>
      </c>
      <c r="J246" s="19">
        <f>SUM(J241:J245)</f>
        <v>0</v>
      </c>
      <c r="K246" s="19">
        <f>SUM(K241:K245)</f>
        <v>0</v>
      </c>
      <c r="L246" s="19">
        <f>SUM(L241:L245)</f>
        <v>0</v>
      </c>
      <c r="M246" s="20">
        <v>1</v>
      </c>
      <c r="N246" s="19">
        <f>N241</f>
        <v>0</v>
      </c>
      <c r="O246" s="19">
        <f>SUM(O241:O245)</f>
        <v>0</v>
      </c>
      <c r="P246" s="19">
        <f>SUM(P241:P245)</f>
        <v>0</v>
      </c>
      <c r="Q246" s="19">
        <f>SUM(Q241:Q245)</f>
        <v>0</v>
      </c>
      <c r="R246" s="20">
        <v>1</v>
      </c>
      <c r="S246" s="19">
        <f>S241</f>
        <v>0</v>
      </c>
      <c r="T246" s="22">
        <f>T241</f>
        <v>0</v>
      </c>
      <c r="U246" s="164">
        <f>SUM(U241:U245)</f>
        <v>0</v>
      </c>
      <c r="V246" s="74">
        <f>SUM(V241:V245)</f>
        <v>0</v>
      </c>
      <c r="W246" s="165">
        <f t="shared" si="3"/>
        <v>0</v>
      </c>
      <c r="X246" s="187">
        <f>IFERROR(((1-(1-T246)*W246)*1),0)</f>
        <v>1</v>
      </c>
      <c r="Y246" s="66"/>
      <c r="Z246" s="66"/>
      <c r="AA246" s="66"/>
      <c r="AB246" s="66"/>
      <c r="AC246" s="66"/>
      <c r="AD246" s="66"/>
      <c r="AE246" s="66"/>
      <c r="AF246" s="66"/>
      <c r="AG246" s="66"/>
      <c r="AH246" s="66"/>
      <c r="AI246" s="66"/>
      <c r="AJ246" s="66"/>
    </row>
    <row r="247" spans="1:36" ht="15" customHeight="1" x14ac:dyDescent="0.25">
      <c r="A247" s="337">
        <f>A241+1</f>
        <v>41</v>
      </c>
      <c r="B247" s="341"/>
      <c r="C247" s="321"/>
      <c r="D247" s="321"/>
      <c r="E247" s="35" t="s">
        <v>45</v>
      </c>
      <c r="F247" s="176">
        <v>0</v>
      </c>
      <c r="G247" s="176">
        <v>0</v>
      </c>
      <c r="H247" s="178">
        <f>F247+G247</f>
        <v>0</v>
      </c>
      <c r="I247" s="70" t="e">
        <f>H247/$H$252</f>
        <v>#DIV/0!</v>
      </c>
      <c r="J247" s="176">
        <v>0</v>
      </c>
      <c r="K247" s="176">
        <v>0</v>
      </c>
      <c r="L247" s="178">
        <f>J247+K247</f>
        <v>0</v>
      </c>
      <c r="M247" s="70" t="e">
        <f>L247/$L$252</f>
        <v>#DIV/0!</v>
      </c>
      <c r="N247" s="335">
        <v>0</v>
      </c>
      <c r="O247" s="176">
        <v>0</v>
      </c>
      <c r="P247" s="176">
        <v>0</v>
      </c>
      <c r="Q247" s="178">
        <f>O247+P247</f>
        <v>0</v>
      </c>
      <c r="R247" s="70" t="e">
        <f>Q247/$Q$252</f>
        <v>#DIV/0!</v>
      </c>
      <c r="S247" s="336">
        <f>N252-Q252</f>
        <v>0</v>
      </c>
      <c r="T247" s="323">
        <f>IFERROR((S247/N252),0)</f>
        <v>0</v>
      </c>
      <c r="U247" s="176">
        <v>0</v>
      </c>
      <c r="V247" s="176">
        <v>0</v>
      </c>
      <c r="W247" s="163">
        <f t="shared" si="3"/>
        <v>0</v>
      </c>
      <c r="X247" s="314"/>
    </row>
    <row r="248" spans="1:36" ht="15" customHeight="1" x14ac:dyDescent="0.25">
      <c r="A248" s="337"/>
      <c r="B248" s="341"/>
      <c r="C248" s="321"/>
      <c r="D248" s="321"/>
      <c r="E248" s="35" t="s">
        <v>46</v>
      </c>
      <c r="F248" s="176">
        <v>0</v>
      </c>
      <c r="G248" s="176">
        <v>0</v>
      </c>
      <c r="H248" s="178">
        <f>F248+G248</f>
        <v>0</v>
      </c>
      <c r="I248" s="70" t="e">
        <f>H248/$H$252</f>
        <v>#DIV/0!</v>
      </c>
      <c r="J248" s="176">
        <v>0</v>
      </c>
      <c r="K248" s="176">
        <v>0</v>
      </c>
      <c r="L248" s="178">
        <f>J248+K248</f>
        <v>0</v>
      </c>
      <c r="M248" s="70" t="e">
        <f>L248/$L$252</f>
        <v>#DIV/0!</v>
      </c>
      <c r="N248" s="335"/>
      <c r="O248" s="176">
        <v>0</v>
      </c>
      <c r="P248" s="176">
        <v>0</v>
      </c>
      <c r="Q248" s="178">
        <f>O248+P248</f>
        <v>0</v>
      </c>
      <c r="R248" s="70" t="e">
        <f>Q248/$Q$252</f>
        <v>#DIV/0!</v>
      </c>
      <c r="S248" s="336"/>
      <c r="T248" s="323"/>
      <c r="U248" s="176">
        <v>0</v>
      </c>
      <c r="V248" s="176">
        <v>0</v>
      </c>
      <c r="W248" s="163">
        <f t="shared" si="3"/>
        <v>0</v>
      </c>
      <c r="X248" s="315"/>
    </row>
    <row r="249" spans="1:36" ht="15" customHeight="1" x14ac:dyDescent="0.25">
      <c r="A249" s="337"/>
      <c r="B249" s="341"/>
      <c r="C249" s="321"/>
      <c r="D249" s="321"/>
      <c r="E249" s="35" t="s">
        <v>47</v>
      </c>
      <c r="F249" s="176">
        <v>0</v>
      </c>
      <c r="G249" s="176">
        <v>0</v>
      </c>
      <c r="H249" s="178">
        <f>F249+G249</f>
        <v>0</v>
      </c>
      <c r="I249" s="70" t="e">
        <f>H249/$H$252</f>
        <v>#DIV/0!</v>
      </c>
      <c r="J249" s="176">
        <v>0</v>
      </c>
      <c r="K249" s="176">
        <v>0</v>
      </c>
      <c r="L249" s="178">
        <f>J249+K249</f>
        <v>0</v>
      </c>
      <c r="M249" s="70" t="e">
        <f>L249/$L$252</f>
        <v>#DIV/0!</v>
      </c>
      <c r="N249" s="335"/>
      <c r="O249" s="176">
        <v>0</v>
      </c>
      <c r="P249" s="176">
        <v>0</v>
      </c>
      <c r="Q249" s="178">
        <f>O249+P249</f>
        <v>0</v>
      </c>
      <c r="R249" s="70" t="e">
        <f>Q249/$Q$252</f>
        <v>#DIV/0!</v>
      </c>
      <c r="S249" s="336"/>
      <c r="T249" s="323"/>
      <c r="U249" s="176">
        <v>0</v>
      </c>
      <c r="V249" s="176">
        <v>0</v>
      </c>
      <c r="W249" s="163">
        <f t="shared" si="3"/>
        <v>0</v>
      </c>
      <c r="X249" s="315"/>
    </row>
    <row r="250" spans="1:36" ht="15" customHeight="1" x14ac:dyDescent="0.25">
      <c r="A250" s="337"/>
      <c r="B250" s="341"/>
      <c r="C250" s="321"/>
      <c r="D250" s="321"/>
      <c r="E250" s="35" t="s">
        <v>48</v>
      </c>
      <c r="F250" s="176">
        <v>0</v>
      </c>
      <c r="G250" s="176">
        <v>0</v>
      </c>
      <c r="H250" s="178">
        <f>F250+G250</f>
        <v>0</v>
      </c>
      <c r="I250" s="70" t="e">
        <f>H250/$H$252</f>
        <v>#DIV/0!</v>
      </c>
      <c r="J250" s="176">
        <v>0</v>
      </c>
      <c r="K250" s="176">
        <v>0</v>
      </c>
      <c r="L250" s="178">
        <f>J250+K250</f>
        <v>0</v>
      </c>
      <c r="M250" s="70" t="e">
        <f>L250/$L$252</f>
        <v>#DIV/0!</v>
      </c>
      <c r="N250" s="335"/>
      <c r="O250" s="176">
        <v>0</v>
      </c>
      <c r="P250" s="176">
        <v>0</v>
      </c>
      <c r="Q250" s="178">
        <f>O250+P250</f>
        <v>0</v>
      </c>
      <c r="R250" s="70" t="e">
        <f>Q250/$Q$252</f>
        <v>#DIV/0!</v>
      </c>
      <c r="S250" s="336"/>
      <c r="T250" s="323"/>
      <c r="U250" s="176">
        <v>0</v>
      </c>
      <c r="V250" s="176">
        <v>0</v>
      </c>
      <c r="W250" s="163">
        <f t="shared" si="3"/>
        <v>0</v>
      </c>
      <c r="X250" s="315"/>
    </row>
    <row r="251" spans="1:36" ht="15.75" customHeight="1" thickBot="1" x14ac:dyDescent="0.3">
      <c r="A251" s="337"/>
      <c r="B251" s="341"/>
      <c r="C251" s="321"/>
      <c r="D251" s="321"/>
      <c r="E251" s="35" t="s">
        <v>49</v>
      </c>
      <c r="F251" s="176">
        <v>0</v>
      </c>
      <c r="G251" s="176">
        <v>0</v>
      </c>
      <c r="H251" s="178">
        <f>F251+G251</f>
        <v>0</v>
      </c>
      <c r="I251" s="70" t="e">
        <f>H251/$H$252</f>
        <v>#DIV/0!</v>
      </c>
      <c r="J251" s="176">
        <v>0</v>
      </c>
      <c r="K251" s="176">
        <v>0</v>
      </c>
      <c r="L251" s="178">
        <f>J251+K251</f>
        <v>0</v>
      </c>
      <c r="M251" s="70" t="e">
        <f>L251/$L$252</f>
        <v>#DIV/0!</v>
      </c>
      <c r="N251" s="335"/>
      <c r="O251" s="176">
        <v>0</v>
      </c>
      <c r="P251" s="176">
        <v>0</v>
      </c>
      <c r="Q251" s="178">
        <f>O251+P251</f>
        <v>0</v>
      </c>
      <c r="R251" s="70" t="e">
        <f>Q251/$Q$252</f>
        <v>#DIV/0!</v>
      </c>
      <c r="S251" s="336"/>
      <c r="T251" s="323"/>
      <c r="U251" s="176">
        <v>0</v>
      </c>
      <c r="V251" s="176">
        <v>0</v>
      </c>
      <c r="W251" s="163">
        <f t="shared" si="3"/>
        <v>0</v>
      </c>
      <c r="X251" s="316"/>
    </row>
    <row r="252" spans="1:36" s="23" customFormat="1" ht="15.75" customHeight="1" thickBot="1" x14ac:dyDescent="0.3">
      <c r="A252" s="330" t="s">
        <v>51</v>
      </c>
      <c r="B252" s="331"/>
      <c r="C252" s="332"/>
      <c r="D252" s="177"/>
      <c r="E252" s="24"/>
      <c r="F252" s="19">
        <f>SUM(F247:F251)</f>
        <v>0</v>
      </c>
      <c r="G252" s="19">
        <f>SUM(G247:G251)</f>
        <v>0</v>
      </c>
      <c r="H252" s="19">
        <f>SUM(H247:H251)</f>
        <v>0</v>
      </c>
      <c r="I252" s="20">
        <v>1</v>
      </c>
      <c r="J252" s="19">
        <f>SUM(J247:J251)</f>
        <v>0</v>
      </c>
      <c r="K252" s="19">
        <f>SUM(K247:K251)</f>
        <v>0</v>
      </c>
      <c r="L252" s="19">
        <f>SUM(L247:L251)</f>
        <v>0</v>
      </c>
      <c r="M252" s="20">
        <v>1</v>
      </c>
      <c r="N252" s="19">
        <f>N247</f>
        <v>0</v>
      </c>
      <c r="O252" s="19">
        <f>SUM(O247:O251)</f>
        <v>0</v>
      </c>
      <c r="P252" s="19">
        <f>SUM(P247:P251)</f>
        <v>0</v>
      </c>
      <c r="Q252" s="19">
        <f>SUM(Q247:Q251)</f>
        <v>0</v>
      </c>
      <c r="R252" s="20">
        <v>1</v>
      </c>
      <c r="S252" s="19">
        <f>S247</f>
        <v>0</v>
      </c>
      <c r="T252" s="22">
        <f>T247</f>
        <v>0</v>
      </c>
      <c r="U252" s="164">
        <f>SUM(U247:U251)</f>
        <v>0</v>
      </c>
      <c r="V252" s="74">
        <f>SUM(V247:V251)</f>
        <v>0</v>
      </c>
      <c r="W252" s="165">
        <f t="shared" si="3"/>
        <v>0</v>
      </c>
      <c r="X252" s="187">
        <f>IFERROR(((1-(1-T252)*W252)*1),0)</f>
        <v>1</v>
      </c>
      <c r="Y252" s="66"/>
      <c r="Z252" s="66"/>
      <c r="AA252" s="66"/>
      <c r="AB252" s="66"/>
      <c r="AC252" s="66"/>
      <c r="AD252" s="66"/>
      <c r="AE252" s="66"/>
      <c r="AF252" s="66"/>
      <c r="AG252" s="66"/>
      <c r="AH252" s="66"/>
      <c r="AI252" s="66"/>
      <c r="AJ252" s="66"/>
    </row>
    <row r="253" spans="1:36" ht="15" customHeight="1" x14ac:dyDescent="0.25">
      <c r="A253" s="337">
        <f>A247+1</f>
        <v>42</v>
      </c>
      <c r="B253" s="341"/>
      <c r="C253" s="321"/>
      <c r="D253" s="321"/>
      <c r="E253" s="35" t="s">
        <v>45</v>
      </c>
      <c r="F253" s="176">
        <v>0</v>
      </c>
      <c r="G253" s="176">
        <v>0</v>
      </c>
      <c r="H253" s="178">
        <f>F253+G253</f>
        <v>0</v>
      </c>
      <c r="I253" s="70" t="e">
        <f>H253/$H$258</f>
        <v>#DIV/0!</v>
      </c>
      <c r="J253" s="176">
        <v>0</v>
      </c>
      <c r="K253" s="176">
        <v>0</v>
      </c>
      <c r="L253" s="178">
        <f>J253+K253</f>
        <v>0</v>
      </c>
      <c r="M253" s="70" t="e">
        <f>L253/$L$258</f>
        <v>#DIV/0!</v>
      </c>
      <c r="N253" s="335">
        <v>0</v>
      </c>
      <c r="O253" s="176">
        <v>0</v>
      </c>
      <c r="P253" s="176">
        <v>0</v>
      </c>
      <c r="Q253" s="178">
        <f>O253+P253</f>
        <v>0</v>
      </c>
      <c r="R253" s="70" t="e">
        <f>Q253/$Q$258</f>
        <v>#DIV/0!</v>
      </c>
      <c r="S253" s="336">
        <f>N258-Q258</f>
        <v>0</v>
      </c>
      <c r="T253" s="323">
        <f>IFERROR((S253/N258),0)</f>
        <v>0</v>
      </c>
      <c r="U253" s="176">
        <v>0</v>
      </c>
      <c r="V253" s="176">
        <v>0</v>
      </c>
      <c r="W253" s="163">
        <f t="shared" si="3"/>
        <v>0</v>
      </c>
      <c r="X253" s="314"/>
    </row>
    <row r="254" spans="1:36" ht="15" customHeight="1" x14ac:dyDescent="0.25">
      <c r="A254" s="337"/>
      <c r="B254" s="341"/>
      <c r="C254" s="321"/>
      <c r="D254" s="321"/>
      <c r="E254" s="35" t="s">
        <v>46</v>
      </c>
      <c r="F254" s="176">
        <v>0</v>
      </c>
      <c r="G254" s="176">
        <v>0</v>
      </c>
      <c r="H254" s="178">
        <f>F254+G254</f>
        <v>0</v>
      </c>
      <c r="I254" s="70" t="e">
        <f>H254/$H$258</f>
        <v>#DIV/0!</v>
      </c>
      <c r="J254" s="176">
        <v>0</v>
      </c>
      <c r="K254" s="176">
        <v>0</v>
      </c>
      <c r="L254" s="178">
        <f>J254+K254</f>
        <v>0</v>
      </c>
      <c r="M254" s="70" t="e">
        <f>L254/$L$258</f>
        <v>#DIV/0!</v>
      </c>
      <c r="N254" s="335"/>
      <c r="O254" s="176">
        <v>0</v>
      </c>
      <c r="P254" s="176">
        <v>0</v>
      </c>
      <c r="Q254" s="178">
        <f>O254+P254</f>
        <v>0</v>
      </c>
      <c r="R254" s="70" t="e">
        <f>Q254/$Q$258</f>
        <v>#DIV/0!</v>
      </c>
      <c r="S254" s="336"/>
      <c r="T254" s="323"/>
      <c r="U254" s="176">
        <v>0</v>
      </c>
      <c r="V254" s="176">
        <v>0</v>
      </c>
      <c r="W254" s="163">
        <f t="shared" si="3"/>
        <v>0</v>
      </c>
      <c r="X254" s="315"/>
    </row>
    <row r="255" spans="1:36" ht="15" customHeight="1" x14ac:dyDescent="0.25">
      <c r="A255" s="337"/>
      <c r="B255" s="341"/>
      <c r="C255" s="321"/>
      <c r="D255" s="321"/>
      <c r="E255" s="35" t="s">
        <v>47</v>
      </c>
      <c r="F255" s="176">
        <v>0</v>
      </c>
      <c r="G255" s="176">
        <v>0</v>
      </c>
      <c r="H255" s="178">
        <f>F255+G255</f>
        <v>0</v>
      </c>
      <c r="I255" s="70" t="e">
        <f>H255/$H$258</f>
        <v>#DIV/0!</v>
      </c>
      <c r="J255" s="176">
        <v>0</v>
      </c>
      <c r="K255" s="176">
        <v>0</v>
      </c>
      <c r="L255" s="178">
        <f>J255+K255</f>
        <v>0</v>
      </c>
      <c r="M255" s="70" t="e">
        <f>L255/$L$258</f>
        <v>#DIV/0!</v>
      </c>
      <c r="N255" s="335"/>
      <c r="O255" s="176">
        <v>0</v>
      </c>
      <c r="P255" s="176">
        <v>0</v>
      </c>
      <c r="Q255" s="178">
        <f>O255+P255</f>
        <v>0</v>
      </c>
      <c r="R255" s="70" t="e">
        <f>Q255/$Q$258</f>
        <v>#DIV/0!</v>
      </c>
      <c r="S255" s="336"/>
      <c r="T255" s="323"/>
      <c r="U255" s="176">
        <v>0</v>
      </c>
      <c r="V255" s="176">
        <v>0</v>
      </c>
      <c r="W255" s="163">
        <f t="shared" si="3"/>
        <v>0</v>
      </c>
      <c r="X255" s="315"/>
    </row>
    <row r="256" spans="1:36" ht="15" customHeight="1" x14ac:dyDescent="0.25">
      <c r="A256" s="337"/>
      <c r="B256" s="341"/>
      <c r="C256" s="321"/>
      <c r="D256" s="321"/>
      <c r="E256" s="35" t="s">
        <v>48</v>
      </c>
      <c r="F256" s="176">
        <v>0</v>
      </c>
      <c r="G256" s="176">
        <v>0</v>
      </c>
      <c r="H256" s="178">
        <f>F256+G256</f>
        <v>0</v>
      </c>
      <c r="I256" s="70" t="e">
        <f>H256/$H$258</f>
        <v>#DIV/0!</v>
      </c>
      <c r="J256" s="176">
        <v>0</v>
      </c>
      <c r="K256" s="176">
        <v>0</v>
      </c>
      <c r="L256" s="178">
        <f>J256+K256</f>
        <v>0</v>
      </c>
      <c r="M256" s="70" t="e">
        <f>L256/$L$258</f>
        <v>#DIV/0!</v>
      </c>
      <c r="N256" s="335"/>
      <c r="O256" s="176">
        <v>0</v>
      </c>
      <c r="P256" s="176">
        <v>0</v>
      </c>
      <c r="Q256" s="178">
        <f>O256+P256</f>
        <v>0</v>
      </c>
      <c r="R256" s="70" t="e">
        <f>Q256/$Q$258</f>
        <v>#DIV/0!</v>
      </c>
      <c r="S256" s="336"/>
      <c r="T256" s="323"/>
      <c r="U256" s="176">
        <v>0</v>
      </c>
      <c r="V256" s="176">
        <v>0</v>
      </c>
      <c r="W256" s="163">
        <f t="shared" si="3"/>
        <v>0</v>
      </c>
      <c r="X256" s="315"/>
    </row>
    <row r="257" spans="1:36" ht="15.75" customHeight="1" thickBot="1" x14ac:dyDescent="0.3">
      <c r="A257" s="337"/>
      <c r="B257" s="341"/>
      <c r="C257" s="321"/>
      <c r="D257" s="321"/>
      <c r="E257" s="35" t="s">
        <v>49</v>
      </c>
      <c r="F257" s="176">
        <v>0</v>
      </c>
      <c r="G257" s="176">
        <v>0</v>
      </c>
      <c r="H257" s="178">
        <f>F257+G257</f>
        <v>0</v>
      </c>
      <c r="I257" s="70" t="e">
        <f>H257/$H$258</f>
        <v>#DIV/0!</v>
      </c>
      <c r="J257" s="176">
        <v>0</v>
      </c>
      <c r="K257" s="176">
        <v>0</v>
      </c>
      <c r="L257" s="178">
        <f>J257+K257</f>
        <v>0</v>
      </c>
      <c r="M257" s="70" t="e">
        <f>L257/$L$258</f>
        <v>#DIV/0!</v>
      </c>
      <c r="N257" s="335"/>
      <c r="O257" s="176">
        <v>0</v>
      </c>
      <c r="P257" s="176">
        <v>0</v>
      </c>
      <c r="Q257" s="178">
        <f>O257+P257</f>
        <v>0</v>
      </c>
      <c r="R257" s="70" t="e">
        <f>Q257/$Q$258</f>
        <v>#DIV/0!</v>
      </c>
      <c r="S257" s="336"/>
      <c r="T257" s="323"/>
      <c r="U257" s="176">
        <v>0</v>
      </c>
      <c r="V257" s="176">
        <v>0</v>
      </c>
      <c r="W257" s="163">
        <f t="shared" si="3"/>
        <v>0</v>
      </c>
      <c r="X257" s="316"/>
    </row>
    <row r="258" spans="1:36" s="23" customFormat="1" ht="15.75" customHeight="1" thickBot="1" x14ac:dyDescent="0.3">
      <c r="A258" s="330" t="s">
        <v>51</v>
      </c>
      <c r="B258" s="331"/>
      <c r="C258" s="332"/>
      <c r="D258" s="177"/>
      <c r="E258" s="24"/>
      <c r="F258" s="19">
        <f>SUM(F253:F257)</f>
        <v>0</v>
      </c>
      <c r="G258" s="19">
        <f>SUM(G253:G257)</f>
        <v>0</v>
      </c>
      <c r="H258" s="19">
        <f>SUM(H253:H257)</f>
        <v>0</v>
      </c>
      <c r="I258" s="20">
        <v>1</v>
      </c>
      <c r="J258" s="19">
        <f>SUM(J253:J257)</f>
        <v>0</v>
      </c>
      <c r="K258" s="19">
        <f>SUM(K253:K257)</f>
        <v>0</v>
      </c>
      <c r="L258" s="19">
        <f>SUM(L253:L257)</f>
        <v>0</v>
      </c>
      <c r="M258" s="20">
        <v>1</v>
      </c>
      <c r="N258" s="19">
        <f>N253</f>
        <v>0</v>
      </c>
      <c r="O258" s="19">
        <f>SUM(O253:O257)</f>
        <v>0</v>
      </c>
      <c r="P258" s="19">
        <f>SUM(P253:P257)</f>
        <v>0</v>
      </c>
      <c r="Q258" s="19">
        <f>SUM(Q253:Q257)</f>
        <v>0</v>
      </c>
      <c r="R258" s="20">
        <v>1</v>
      </c>
      <c r="S258" s="19">
        <f>S253</f>
        <v>0</v>
      </c>
      <c r="T258" s="22">
        <f>T253</f>
        <v>0</v>
      </c>
      <c r="U258" s="164">
        <f>SUM(U253:U257)</f>
        <v>0</v>
      </c>
      <c r="V258" s="74">
        <f>SUM(V253:V257)</f>
        <v>0</v>
      </c>
      <c r="W258" s="165">
        <f t="shared" si="3"/>
        <v>0</v>
      </c>
      <c r="X258" s="187">
        <f>IFERROR(((1-(1-T258)*W258)*1),0)</f>
        <v>1</v>
      </c>
      <c r="Y258" s="66"/>
      <c r="Z258" s="66"/>
      <c r="AA258" s="66"/>
      <c r="AB258" s="66"/>
      <c r="AC258" s="66"/>
      <c r="AD258" s="66"/>
      <c r="AE258" s="66"/>
      <c r="AF258" s="66"/>
      <c r="AG258" s="66"/>
      <c r="AH258" s="66"/>
      <c r="AI258" s="66"/>
      <c r="AJ258" s="66"/>
    </row>
    <row r="259" spans="1:36" ht="15" customHeight="1" x14ac:dyDescent="0.25">
      <c r="A259" s="337">
        <f>A253+1</f>
        <v>43</v>
      </c>
      <c r="B259" s="341"/>
      <c r="C259" s="321"/>
      <c r="D259" s="321"/>
      <c r="E259" s="35" t="s">
        <v>45</v>
      </c>
      <c r="F259" s="176">
        <v>0</v>
      </c>
      <c r="G259" s="176">
        <v>0</v>
      </c>
      <c r="H259" s="178">
        <f>F259+G259</f>
        <v>0</v>
      </c>
      <c r="I259" s="70" t="e">
        <f>H259/$H$264</f>
        <v>#DIV/0!</v>
      </c>
      <c r="J259" s="176">
        <v>0</v>
      </c>
      <c r="K259" s="176">
        <v>0</v>
      </c>
      <c r="L259" s="178">
        <f>J259+K259</f>
        <v>0</v>
      </c>
      <c r="M259" s="70" t="e">
        <f>L259/$L$264</f>
        <v>#DIV/0!</v>
      </c>
      <c r="N259" s="335">
        <v>0</v>
      </c>
      <c r="O259" s="176">
        <v>0</v>
      </c>
      <c r="P259" s="176">
        <v>0</v>
      </c>
      <c r="Q259" s="178">
        <f>O259+P259</f>
        <v>0</v>
      </c>
      <c r="R259" s="70">
        <f>Q259/$Q$28</f>
        <v>0</v>
      </c>
      <c r="S259" s="336">
        <f>N264-Q264</f>
        <v>0</v>
      </c>
      <c r="T259" s="323">
        <f>IFERROR((S259/N264),0)</f>
        <v>0</v>
      </c>
      <c r="U259" s="176">
        <v>0</v>
      </c>
      <c r="V259" s="176">
        <v>0</v>
      </c>
      <c r="W259" s="163">
        <f t="shared" si="3"/>
        <v>0</v>
      </c>
      <c r="X259" s="314"/>
    </row>
    <row r="260" spans="1:36" ht="15" customHeight="1" x14ac:dyDescent="0.25">
      <c r="A260" s="337"/>
      <c r="B260" s="341"/>
      <c r="C260" s="321"/>
      <c r="D260" s="321"/>
      <c r="E260" s="35" t="s">
        <v>46</v>
      </c>
      <c r="F260" s="176">
        <v>0</v>
      </c>
      <c r="G260" s="176">
        <v>0</v>
      </c>
      <c r="H260" s="178">
        <f>F260+G260</f>
        <v>0</v>
      </c>
      <c r="I260" s="70" t="e">
        <f>H260/$H$264</f>
        <v>#DIV/0!</v>
      </c>
      <c r="J260" s="176">
        <v>0</v>
      </c>
      <c r="K260" s="176">
        <v>0</v>
      </c>
      <c r="L260" s="178">
        <f>J260+K260</f>
        <v>0</v>
      </c>
      <c r="M260" s="70" t="e">
        <f>L260/$L$264</f>
        <v>#DIV/0!</v>
      </c>
      <c r="N260" s="335"/>
      <c r="O260" s="176">
        <v>0</v>
      </c>
      <c r="P260" s="176">
        <v>0</v>
      </c>
      <c r="Q260" s="178">
        <f>O260+P260</f>
        <v>0</v>
      </c>
      <c r="R260" s="70">
        <f>Q260/$Q$28</f>
        <v>0</v>
      </c>
      <c r="S260" s="336"/>
      <c r="T260" s="323"/>
      <c r="U260" s="176">
        <v>0</v>
      </c>
      <c r="V260" s="176">
        <v>0</v>
      </c>
      <c r="W260" s="163">
        <f t="shared" si="3"/>
        <v>0</v>
      </c>
      <c r="X260" s="315"/>
    </row>
    <row r="261" spans="1:36" ht="15" customHeight="1" x14ac:dyDescent="0.25">
      <c r="A261" s="337"/>
      <c r="B261" s="341"/>
      <c r="C261" s="321"/>
      <c r="D261" s="321"/>
      <c r="E261" s="35" t="s">
        <v>47</v>
      </c>
      <c r="F261" s="176">
        <v>0</v>
      </c>
      <c r="G261" s="176">
        <v>0</v>
      </c>
      <c r="H261" s="178">
        <f>F261+G261</f>
        <v>0</v>
      </c>
      <c r="I261" s="70" t="e">
        <f>H261/$H$264</f>
        <v>#DIV/0!</v>
      </c>
      <c r="J261" s="176">
        <v>0</v>
      </c>
      <c r="K261" s="176">
        <v>0</v>
      </c>
      <c r="L261" s="178">
        <f>J261+K261</f>
        <v>0</v>
      </c>
      <c r="M261" s="70" t="e">
        <f>L261/$L$264</f>
        <v>#DIV/0!</v>
      </c>
      <c r="N261" s="335"/>
      <c r="O261" s="176">
        <v>0</v>
      </c>
      <c r="P261" s="176">
        <v>0</v>
      </c>
      <c r="Q261" s="178">
        <f>O261+P261</f>
        <v>0</v>
      </c>
      <c r="R261" s="70">
        <f>Q261/$Q$28</f>
        <v>0</v>
      </c>
      <c r="S261" s="336"/>
      <c r="T261" s="323"/>
      <c r="U261" s="176">
        <v>0</v>
      </c>
      <c r="V261" s="176">
        <v>0</v>
      </c>
      <c r="W261" s="163">
        <f t="shared" si="3"/>
        <v>0</v>
      </c>
      <c r="X261" s="315"/>
    </row>
    <row r="262" spans="1:36" ht="15" customHeight="1" x14ac:dyDescent="0.25">
      <c r="A262" s="337"/>
      <c r="B262" s="341"/>
      <c r="C262" s="321"/>
      <c r="D262" s="321"/>
      <c r="E262" s="35" t="s">
        <v>48</v>
      </c>
      <c r="F262" s="176">
        <v>0</v>
      </c>
      <c r="G262" s="176">
        <v>0</v>
      </c>
      <c r="H262" s="178">
        <f>F262+G262</f>
        <v>0</v>
      </c>
      <c r="I262" s="70" t="e">
        <f>H262/$H$264</f>
        <v>#DIV/0!</v>
      </c>
      <c r="J262" s="176">
        <v>0</v>
      </c>
      <c r="K262" s="176">
        <v>0</v>
      </c>
      <c r="L262" s="178">
        <f>J262+K262</f>
        <v>0</v>
      </c>
      <c r="M262" s="70" t="e">
        <f>L262/$L$264</f>
        <v>#DIV/0!</v>
      </c>
      <c r="N262" s="335"/>
      <c r="O262" s="176">
        <v>0</v>
      </c>
      <c r="P262" s="176">
        <v>0</v>
      </c>
      <c r="Q262" s="178">
        <f>O262+P262</f>
        <v>0</v>
      </c>
      <c r="R262" s="70">
        <f>Q262/$Q$28</f>
        <v>0</v>
      </c>
      <c r="S262" s="336"/>
      <c r="T262" s="323"/>
      <c r="U262" s="176">
        <v>0</v>
      </c>
      <c r="V262" s="176">
        <v>0</v>
      </c>
      <c r="W262" s="163">
        <f t="shared" si="3"/>
        <v>0</v>
      </c>
      <c r="X262" s="315"/>
    </row>
    <row r="263" spans="1:36" ht="15.75" customHeight="1" thickBot="1" x14ac:dyDescent="0.3">
      <c r="A263" s="337"/>
      <c r="B263" s="341"/>
      <c r="C263" s="321"/>
      <c r="D263" s="321"/>
      <c r="E263" s="35" t="s">
        <v>49</v>
      </c>
      <c r="F263" s="176">
        <v>0</v>
      </c>
      <c r="G263" s="176">
        <v>0</v>
      </c>
      <c r="H263" s="178">
        <f>F263+G263</f>
        <v>0</v>
      </c>
      <c r="I263" s="70" t="e">
        <f>H263/$H$264</f>
        <v>#DIV/0!</v>
      </c>
      <c r="J263" s="176">
        <v>0</v>
      </c>
      <c r="K263" s="176">
        <v>0</v>
      </c>
      <c r="L263" s="178">
        <f>J263+K263</f>
        <v>0</v>
      </c>
      <c r="M263" s="70" t="e">
        <f>L263/$L$264</f>
        <v>#DIV/0!</v>
      </c>
      <c r="N263" s="335"/>
      <c r="O263" s="176">
        <v>0</v>
      </c>
      <c r="P263" s="176">
        <v>0</v>
      </c>
      <c r="Q263" s="178">
        <f>O263+P263</f>
        <v>0</v>
      </c>
      <c r="R263" s="70">
        <f>Q263/$Q$28</f>
        <v>0</v>
      </c>
      <c r="S263" s="336"/>
      <c r="T263" s="323"/>
      <c r="U263" s="176">
        <v>0</v>
      </c>
      <c r="V263" s="176">
        <v>0</v>
      </c>
      <c r="W263" s="163">
        <f t="shared" ref="W263:W326" si="4">IFERROR(((V263/U263)*1),0)</f>
        <v>0</v>
      </c>
      <c r="X263" s="316"/>
    </row>
    <row r="264" spans="1:36" s="23" customFormat="1" ht="15.75" customHeight="1" thickBot="1" x14ac:dyDescent="0.3">
      <c r="A264" s="330" t="s">
        <v>51</v>
      </c>
      <c r="B264" s="331"/>
      <c r="C264" s="332"/>
      <c r="D264" s="177"/>
      <c r="E264" s="24"/>
      <c r="F264" s="19">
        <f>SUM(F259:F263)</f>
        <v>0</v>
      </c>
      <c r="G264" s="19">
        <f>SUM(G259:G263)</f>
        <v>0</v>
      </c>
      <c r="H264" s="19">
        <f>SUM(H259:H263)</f>
        <v>0</v>
      </c>
      <c r="I264" s="20">
        <v>1</v>
      </c>
      <c r="J264" s="19">
        <f>SUM(J259:J263)</f>
        <v>0</v>
      </c>
      <c r="K264" s="19">
        <f>SUM(K259:K263)</f>
        <v>0</v>
      </c>
      <c r="L264" s="19">
        <f>SUM(L259:L263)</f>
        <v>0</v>
      </c>
      <c r="M264" s="20">
        <v>1</v>
      </c>
      <c r="N264" s="19">
        <f>N259</f>
        <v>0</v>
      </c>
      <c r="O264" s="19">
        <f>SUM(O259:O263)</f>
        <v>0</v>
      </c>
      <c r="P264" s="19">
        <f>SUM(P259:P263)</f>
        <v>0</v>
      </c>
      <c r="Q264" s="19">
        <f>SUM(Q259:Q263)</f>
        <v>0</v>
      </c>
      <c r="R264" s="20">
        <v>1</v>
      </c>
      <c r="S264" s="19">
        <f>S259</f>
        <v>0</v>
      </c>
      <c r="T264" s="22">
        <f>T259</f>
        <v>0</v>
      </c>
      <c r="U264" s="164">
        <f>SUM(U259:U263)</f>
        <v>0</v>
      </c>
      <c r="V264" s="74">
        <f>SUM(V259:V263)</f>
        <v>0</v>
      </c>
      <c r="W264" s="165">
        <f t="shared" si="4"/>
        <v>0</v>
      </c>
      <c r="X264" s="187">
        <f>IFERROR(((1-(1-T264)*W264)*1),0)</f>
        <v>1</v>
      </c>
      <c r="Y264" s="66"/>
      <c r="Z264" s="66"/>
      <c r="AA264" s="66"/>
      <c r="AB264" s="66"/>
      <c r="AC264" s="66"/>
      <c r="AD264" s="66"/>
      <c r="AE264" s="66"/>
      <c r="AF264" s="66"/>
      <c r="AG264" s="66"/>
      <c r="AH264" s="66"/>
      <c r="AI264" s="66"/>
      <c r="AJ264" s="66"/>
    </row>
    <row r="265" spans="1:36" ht="15" customHeight="1" x14ac:dyDescent="0.25">
      <c r="A265" s="337">
        <f>A259+1</f>
        <v>44</v>
      </c>
      <c r="B265" s="341"/>
      <c r="C265" s="321"/>
      <c r="D265" s="321"/>
      <c r="E265" s="35" t="s">
        <v>45</v>
      </c>
      <c r="F265" s="176">
        <v>0</v>
      </c>
      <c r="G265" s="176">
        <v>0</v>
      </c>
      <c r="H265" s="178">
        <f>F265+G265</f>
        <v>0</v>
      </c>
      <c r="I265" s="70" t="e">
        <f>H265/$H$270</f>
        <v>#DIV/0!</v>
      </c>
      <c r="J265" s="176">
        <v>0</v>
      </c>
      <c r="K265" s="176">
        <v>0</v>
      </c>
      <c r="L265" s="178">
        <f>J265+K265</f>
        <v>0</v>
      </c>
      <c r="M265" s="70" t="e">
        <f>L265/$L$270</f>
        <v>#DIV/0!</v>
      </c>
      <c r="N265" s="335">
        <v>0</v>
      </c>
      <c r="O265" s="176">
        <v>0</v>
      </c>
      <c r="P265" s="176">
        <v>0</v>
      </c>
      <c r="Q265" s="178">
        <f>O265+P265</f>
        <v>0</v>
      </c>
      <c r="R265" s="70" t="e">
        <f>Q265/$Q$270</f>
        <v>#DIV/0!</v>
      </c>
      <c r="S265" s="336">
        <f>N270-Q270</f>
        <v>0</v>
      </c>
      <c r="T265" s="323">
        <f>IFERROR((S265/N270),0)</f>
        <v>0</v>
      </c>
      <c r="U265" s="176">
        <v>0</v>
      </c>
      <c r="V265" s="176">
        <v>0</v>
      </c>
      <c r="W265" s="163">
        <f t="shared" si="4"/>
        <v>0</v>
      </c>
      <c r="X265" s="314"/>
    </row>
    <row r="266" spans="1:36" ht="15" customHeight="1" x14ac:dyDescent="0.25">
      <c r="A266" s="337"/>
      <c r="B266" s="341"/>
      <c r="C266" s="321"/>
      <c r="D266" s="321"/>
      <c r="E266" s="35" t="s">
        <v>46</v>
      </c>
      <c r="F266" s="176">
        <v>0</v>
      </c>
      <c r="G266" s="176">
        <v>0</v>
      </c>
      <c r="H266" s="178">
        <f>F266+G266</f>
        <v>0</v>
      </c>
      <c r="I266" s="70" t="e">
        <f>H266/$H$270</f>
        <v>#DIV/0!</v>
      </c>
      <c r="J266" s="176">
        <v>0</v>
      </c>
      <c r="K266" s="176">
        <v>0</v>
      </c>
      <c r="L266" s="178">
        <f>J266+K266</f>
        <v>0</v>
      </c>
      <c r="M266" s="70" t="e">
        <f>L266/$L$270</f>
        <v>#DIV/0!</v>
      </c>
      <c r="N266" s="335"/>
      <c r="O266" s="176">
        <v>0</v>
      </c>
      <c r="P266" s="176">
        <v>0</v>
      </c>
      <c r="Q266" s="178">
        <f>O266+P266</f>
        <v>0</v>
      </c>
      <c r="R266" s="70" t="e">
        <f>Q266/$Q$270</f>
        <v>#DIV/0!</v>
      </c>
      <c r="S266" s="336"/>
      <c r="T266" s="323"/>
      <c r="U266" s="176">
        <v>0</v>
      </c>
      <c r="V266" s="176">
        <v>0</v>
      </c>
      <c r="W266" s="163">
        <f t="shared" si="4"/>
        <v>0</v>
      </c>
      <c r="X266" s="315"/>
    </row>
    <row r="267" spans="1:36" ht="15" customHeight="1" x14ac:dyDescent="0.25">
      <c r="A267" s="337"/>
      <c r="B267" s="341"/>
      <c r="C267" s="321"/>
      <c r="D267" s="321"/>
      <c r="E267" s="35" t="s">
        <v>47</v>
      </c>
      <c r="F267" s="176">
        <v>0</v>
      </c>
      <c r="G267" s="176">
        <v>0</v>
      </c>
      <c r="H267" s="178">
        <f>F267+G267</f>
        <v>0</v>
      </c>
      <c r="I267" s="70" t="e">
        <f>H267/$H$270</f>
        <v>#DIV/0!</v>
      </c>
      <c r="J267" s="176">
        <v>0</v>
      </c>
      <c r="K267" s="176">
        <v>0</v>
      </c>
      <c r="L267" s="178">
        <f>J267+K267</f>
        <v>0</v>
      </c>
      <c r="M267" s="70" t="e">
        <f>L267/$L$270</f>
        <v>#DIV/0!</v>
      </c>
      <c r="N267" s="335"/>
      <c r="O267" s="176">
        <v>0</v>
      </c>
      <c r="P267" s="176">
        <v>0</v>
      </c>
      <c r="Q267" s="178">
        <f>O267+P267</f>
        <v>0</v>
      </c>
      <c r="R267" s="70" t="e">
        <f>Q267/$Q$270</f>
        <v>#DIV/0!</v>
      </c>
      <c r="S267" s="336"/>
      <c r="T267" s="323"/>
      <c r="U267" s="176">
        <v>0</v>
      </c>
      <c r="V267" s="176">
        <v>0</v>
      </c>
      <c r="W267" s="163">
        <f t="shared" si="4"/>
        <v>0</v>
      </c>
      <c r="X267" s="315"/>
    </row>
    <row r="268" spans="1:36" ht="15" customHeight="1" x14ac:dyDescent="0.25">
      <c r="A268" s="337"/>
      <c r="B268" s="341"/>
      <c r="C268" s="321"/>
      <c r="D268" s="321"/>
      <c r="E268" s="35" t="s">
        <v>48</v>
      </c>
      <c r="F268" s="176">
        <v>0</v>
      </c>
      <c r="G268" s="176">
        <v>0</v>
      </c>
      <c r="H268" s="178">
        <f>F268+G268</f>
        <v>0</v>
      </c>
      <c r="I268" s="70" t="e">
        <f>H268/$H$270</f>
        <v>#DIV/0!</v>
      </c>
      <c r="J268" s="176">
        <v>0</v>
      </c>
      <c r="K268" s="176">
        <v>0</v>
      </c>
      <c r="L268" s="178">
        <f>J268+K268</f>
        <v>0</v>
      </c>
      <c r="M268" s="70" t="e">
        <f>L268/$L$270</f>
        <v>#DIV/0!</v>
      </c>
      <c r="N268" s="335"/>
      <c r="O268" s="176">
        <v>0</v>
      </c>
      <c r="P268" s="176">
        <v>0</v>
      </c>
      <c r="Q268" s="178">
        <f>O268+P268</f>
        <v>0</v>
      </c>
      <c r="R268" s="70" t="e">
        <f>Q268/$Q$270</f>
        <v>#DIV/0!</v>
      </c>
      <c r="S268" s="336"/>
      <c r="T268" s="323"/>
      <c r="U268" s="176">
        <v>0</v>
      </c>
      <c r="V268" s="176">
        <v>0</v>
      </c>
      <c r="W268" s="163">
        <f t="shared" si="4"/>
        <v>0</v>
      </c>
      <c r="X268" s="315"/>
    </row>
    <row r="269" spans="1:36" ht="15.75" customHeight="1" thickBot="1" x14ac:dyDescent="0.3">
      <c r="A269" s="337"/>
      <c r="B269" s="341"/>
      <c r="C269" s="321"/>
      <c r="D269" s="321"/>
      <c r="E269" s="35" t="s">
        <v>49</v>
      </c>
      <c r="F269" s="176">
        <v>0</v>
      </c>
      <c r="G269" s="176">
        <v>0</v>
      </c>
      <c r="H269" s="178">
        <f>F269+G269</f>
        <v>0</v>
      </c>
      <c r="I269" s="70" t="e">
        <f>H269/$H$270</f>
        <v>#DIV/0!</v>
      </c>
      <c r="J269" s="176">
        <v>0</v>
      </c>
      <c r="K269" s="176">
        <v>0</v>
      </c>
      <c r="L269" s="178">
        <f>J269+K269</f>
        <v>0</v>
      </c>
      <c r="M269" s="70" t="e">
        <f>L269/$L$270</f>
        <v>#DIV/0!</v>
      </c>
      <c r="N269" s="335"/>
      <c r="O269" s="176">
        <v>0</v>
      </c>
      <c r="P269" s="176">
        <v>0</v>
      </c>
      <c r="Q269" s="178">
        <f>O269+P269</f>
        <v>0</v>
      </c>
      <c r="R269" s="70" t="e">
        <f>Q269/$Q$270</f>
        <v>#DIV/0!</v>
      </c>
      <c r="S269" s="336"/>
      <c r="T269" s="323"/>
      <c r="U269" s="176">
        <v>0</v>
      </c>
      <c r="V269" s="176">
        <v>0</v>
      </c>
      <c r="W269" s="163">
        <f t="shared" si="4"/>
        <v>0</v>
      </c>
      <c r="X269" s="316"/>
    </row>
    <row r="270" spans="1:36" s="23" customFormat="1" ht="15.75" customHeight="1" thickBot="1" x14ac:dyDescent="0.3">
      <c r="A270" s="330" t="s">
        <v>51</v>
      </c>
      <c r="B270" s="331"/>
      <c r="C270" s="332"/>
      <c r="D270" s="177"/>
      <c r="E270" s="24"/>
      <c r="F270" s="19">
        <f>SUM(F265:F269)</f>
        <v>0</v>
      </c>
      <c r="G270" s="19">
        <f>SUM(G265:G269)</f>
        <v>0</v>
      </c>
      <c r="H270" s="19">
        <f>SUM(H265:H269)</f>
        <v>0</v>
      </c>
      <c r="I270" s="20">
        <v>1</v>
      </c>
      <c r="J270" s="19">
        <f>SUM(J265:J269)</f>
        <v>0</v>
      </c>
      <c r="K270" s="19">
        <f>SUM(K265:K269)</f>
        <v>0</v>
      </c>
      <c r="L270" s="19">
        <f>SUM(L265:L269)</f>
        <v>0</v>
      </c>
      <c r="M270" s="20">
        <v>1</v>
      </c>
      <c r="N270" s="19">
        <f>N265</f>
        <v>0</v>
      </c>
      <c r="O270" s="19">
        <f>SUM(O265:O269)</f>
        <v>0</v>
      </c>
      <c r="P270" s="19">
        <f>SUM(P265:P269)</f>
        <v>0</v>
      </c>
      <c r="Q270" s="19">
        <f>SUM(Q265:Q269)</f>
        <v>0</v>
      </c>
      <c r="R270" s="20">
        <v>1</v>
      </c>
      <c r="S270" s="19">
        <f>S265</f>
        <v>0</v>
      </c>
      <c r="T270" s="22">
        <f>T265</f>
        <v>0</v>
      </c>
      <c r="U270" s="164">
        <f>SUM(U265:U269)</f>
        <v>0</v>
      </c>
      <c r="V270" s="74">
        <f>SUM(V265:V269)</f>
        <v>0</v>
      </c>
      <c r="W270" s="165">
        <f t="shared" si="4"/>
        <v>0</v>
      </c>
      <c r="X270" s="187">
        <f>IFERROR(((1-(1-T270)*W270)*1),0)</f>
        <v>1</v>
      </c>
      <c r="Y270" s="66"/>
      <c r="Z270" s="66"/>
      <c r="AA270" s="66"/>
      <c r="AB270" s="66"/>
      <c r="AC270" s="66"/>
      <c r="AD270" s="66"/>
      <c r="AE270" s="66"/>
      <c r="AF270" s="66"/>
      <c r="AG270" s="66"/>
      <c r="AH270" s="66"/>
      <c r="AI270" s="66"/>
      <c r="AJ270" s="66"/>
    </row>
    <row r="271" spans="1:36" ht="15" customHeight="1" x14ac:dyDescent="0.25">
      <c r="A271" s="337">
        <f>A265+1</f>
        <v>45</v>
      </c>
      <c r="B271" s="341"/>
      <c r="C271" s="321"/>
      <c r="D271" s="321"/>
      <c r="E271" s="35" t="s">
        <v>45</v>
      </c>
      <c r="F271" s="176">
        <v>0</v>
      </c>
      <c r="G271" s="176">
        <v>0</v>
      </c>
      <c r="H271" s="178">
        <f>F271+G271</f>
        <v>0</v>
      </c>
      <c r="I271" s="70" t="e">
        <f>H271/$H$276</f>
        <v>#DIV/0!</v>
      </c>
      <c r="J271" s="176">
        <v>0</v>
      </c>
      <c r="K271" s="176">
        <v>0</v>
      </c>
      <c r="L271" s="178">
        <f>J271+K271</f>
        <v>0</v>
      </c>
      <c r="M271" s="70" t="e">
        <f>L271/$L$276</f>
        <v>#DIV/0!</v>
      </c>
      <c r="N271" s="335">
        <v>0</v>
      </c>
      <c r="O271" s="176">
        <v>0</v>
      </c>
      <c r="P271" s="176">
        <v>0</v>
      </c>
      <c r="Q271" s="178">
        <f>O271+P271</f>
        <v>0</v>
      </c>
      <c r="R271" s="70" t="e">
        <f>Q271/$Q$276</f>
        <v>#DIV/0!</v>
      </c>
      <c r="S271" s="336">
        <f>N276-Q276</f>
        <v>0</v>
      </c>
      <c r="T271" s="323">
        <f>IFERROR((S271/N276),0)</f>
        <v>0</v>
      </c>
      <c r="U271" s="176">
        <v>0</v>
      </c>
      <c r="V271" s="176">
        <v>0</v>
      </c>
      <c r="W271" s="163">
        <f t="shared" si="4"/>
        <v>0</v>
      </c>
      <c r="X271" s="314"/>
    </row>
    <row r="272" spans="1:36" ht="15" customHeight="1" x14ac:dyDescent="0.25">
      <c r="A272" s="337"/>
      <c r="B272" s="341"/>
      <c r="C272" s="321"/>
      <c r="D272" s="321"/>
      <c r="E272" s="35" t="s">
        <v>46</v>
      </c>
      <c r="F272" s="176">
        <v>0</v>
      </c>
      <c r="G272" s="176">
        <v>0</v>
      </c>
      <c r="H272" s="178">
        <f>F272+G272</f>
        <v>0</v>
      </c>
      <c r="I272" s="70" t="e">
        <f>H272/$H$276</f>
        <v>#DIV/0!</v>
      </c>
      <c r="J272" s="176">
        <v>0</v>
      </c>
      <c r="K272" s="176">
        <v>0</v>
      </c>
      <c r="L272" s="178">
        <f>J272+K272</f>
        <v>0</v>
      </c>
      <c r="M272" s="70" t="e">
        <f>L272/$L$276</f>
        <v>#DIV/0!</v>
      </c>
      <c r="N272" s="335"/>
      <c r="O272" s="176">
        <v>0</v>
      </c>
      <c r="P272" s="176">
        <v>0</v>
      </c>
      <c r="Q272" s="178">
        <f>O272+P272</f>
        <v>0</v>
      </c>
      <c r="R272" s="70" t="e">
        <f>Q272/$Q$276</f>
        <v>#DIV/0!</v>
      </c>
      <c r="S272" s="336"/>
      <c r="T272" s="323"/>
      <c r="U272" s="176">
        <v>0</v>
      </c>
      <c r="V272" s="176">
        <v>0</v>
      </c>
      <c r="W272" s="163">
        <f t="shared" si="4"/>
        <v>0</v>
      </c>
      <c r="X272" s="315"/>
    </row>
    <row r="273" spans="1:36" ht="15" customHeight="1" x14ac:dyDescent="0.25">
      <c r="A273" s="337"/>
      <c r="B273" s="341"/>
      <c r="C273" s="321"/>
      <c r="D273" s="321"/>
      <c r="E273" s="35" t="s">
        <v>47</v>
      </c>
      <c r="F273" s="176">
        <v>0</v>
      </c>
      <c r="G273" s="176">
        <v>0</v>
      </c>
      <c r="H273" s="178">
        <f>F273+G273</f>
        <v>0</v>
      </c>
      <c r="I273" s="70" t="e">
        <f>H273/$H$276</f>
        <v>#DIV/0!</v>
      </c>
      <c r="J273" s="176">
        <v>0</v>
      </c>
      <c r="K273" s="176">
        <v>0</v>
      </c>
      <c r="L273" s="178">
        <f>J273+K273</f>
        <v>0</v>
      </c>
      <c r="M273" s="70" t="e">
        <f>L273/$L$276</f>
        <v>#DIV/0!</v>
      </c>
      <c r="N273" s="335"/>
      <c r="O273" s="176">
        <v>0</v>
      </c>
      <c r="P273" s="176">
        <v>0</v>
      </c>
      <c r="Q273" s="178">
        <f>O273+P273</f>
        <v>0</v>
      </c>
      <c r="R273" s="70" t="e">
        <f>Q273/$Q$276</f>
        <v>#DIV/0!</v>
      </c>
      <c r="S273" s="336"/>
      <c r="T273" s="323"/>
      <c r="U273" s="176">
        <v>0</v>
      </c>
      <c r="V273" s="176">
        <v>0</v>
      </c>
      <c r="W273" s="163">
        <f t="shared" si="4"/>
        <v>0</v>
      </c>
      <c r="X273" s="315"/>
    </row>
    <row r="274" spans="1:36" ht="15" customHeight="1" x14ac:dyDescent="0.25">
      <c r="A274" s="337"/>
      <c r="B274" s="341"/>
      <c r="C274" s="321"/>
      <c r="D274" s="321"/>
      <c r="E274" s="35" t="s">
        <v>48</v>
      </c>
      <c r="F274" s="176">
        <v>0</v>
      </c>
      <c r="G274" s="176">
        <v>0</v>
      </c>
      <c r="H274" s="178">
        <f>F274+G274</f>
        <v>0</v>
      </c>
      <c r="I274" s="70" t="e">
        <f>H274/$H$276</f>
        <v>#DIV/0!</v>
      </c>
      <c r="J274" s="176">
        <v>0</v>
      </c>
      <c r="K274" s="176">
        <v>0</v>
      </c>
      <c r="L274" s="178">
        <f>J274+K274</f>
        <v>0</v>
      </c>
      <c r="M274" s="70" t="e">
        <f>L274/$L$276</f>
        <v>#DIV/0!</v>
      </c>
      <c r="N274" s="335"/>
      <c r="O274" s="176">
        <v>0</v>
      </c>
      <c r="P274" s="176">
        <v>0</v>
      </c>
      <c r="Q274" s="178">
        <f>O274+P274</f>
        <v>0</v>
      </c>
      <c r="R274" s="70" t="e">
        <f>Q274/$Q$276</f>
        <v>#DIV/0!</v>
      </c>
      <c r="S274" s="336"/>
      <c r="T274" s="323"/>
      <c r="U274" s="176">
        <v>0</v>
      </c>
      <c r="V274" s="176">
        <v>0</v>
      </c>
      <c r="W274" s="163">
        <f t="shared" si="4"/>
        <v>0</v>
      </c>
      <c r="X274" s="315"/>
    </row>
    <row r="275" spans="1:36" ht="15.75" customHeight="1" thickBot="1" x14ac:dyDescent="0.3">
      <c r="A275" s="337"/>
      <c r="B275" s="341"/>
      <c r="C275" s="321"/>
      <c r="D275" s="321"/>
      <c r="E275" s="35" t="s">
        <v>49</v>
      </c>
      <c r="F275" s="176">
        <v>0</v>
      </c>
      <c r="G275" s="176">
        <v>0</v>
      </c>
      <c r="H275" s="178">
        <f>F275+G275</f>
        <v>0</v>
      </c>
      <c r="I275" s="70" t="e">
        <f>H275/$H$276</f>
        <v>#DIV/0!</v>
      </c>
      <c r="J275" s="176">
        <v>0</v>
      </c>
      <c r="K275" s="176">
        <v>0</v>
      </c>
      <c r="L275" s="178">
        <f>J275+K275</f>
        <v>0</v>
      </c>
      <c r="M275" s="70" t="e">
        <f>L275/$L$276</f>
        <v>#DIV/0!</v>
      </c>
      <c r="N275" s="335"/>
      <c r="O275" s="176">
        <v>0</v>
      </c>
      <c r="P275" s="176">
        <v>0</v>
      </c>
      <c r="Q275" s="178">
        <f>O275+P275</f>
        <v>0</v>
      </c>
      <c r="R275" s="70" t="e">
        <f>Q275/$Q$276</f>
        <v>#DIV/0!</v>
      </c>
      <c r="S275" s="336"/>
      <c r="T275" s="323"/>
      <c r="U275" s="176">
        <v>0</v>
      </c>
      <c r="V275" s="176">
        <v>0</v>
      </c>
      <c r="W275" s="163">
        <f t="shared" si="4"/>
        <v>0</v>
      </c>
      <c r="X275" s="316"/>
    </row>
    <row r="276" spans="1:36" s="23" customFormat="1" ht="15.75" customHeight="1" thickBot="1" x14ac:dyDescent="0.3">
      <c r="A276" s="330" t="s">
        <v>51</v>
      </c>
      <c r="B276" s="331"/>
      <c r="C276" s="332"/>
      <c r="D276" s="177"/>
      <c r="E276" s="24"/>
      <c r="F276" s="19">
        <f>SUM(F271:F275)</f>
        <v>0</v>
      </c>
      <c r="G276" s="19">
        <f>SUM(G271:G275)</f>
        <v>0</v>
      </c>
      <c r="H276" s="19">
        <f>SUM(H271:H275)</f>
        <v>0</v>
      </c>
      <c r="I276" s="20">
        <v>1</v>
      </c>
      <c r="J276" s="19">
        <f>SUM(J271:J275)</f>
        <v>0</v>
      </c>
      <c r="K276" s="19">
        <f>SUM(K271:K275)</f>
        <v>0</v>
      </c>
      <c r="L276" s="19">
        <f>SUM(L271:L275)</f>
        <v>0</v>
      </c>
      <c r="M276" s="20">
        <v>1</v>
      </c>
      <c r="N276" s="19">
        <f>N271</f>
        <v>0</v>
      </c>
      <c r="O276" s="19">
        <f>SUM(O271:O275)</f>
        <v>0</v>
      </c>
      <c r="P276" s="19">
        <f>SUM(P271:P275)</f>
        <v>0</v>
      </c>
      <c r="Q276" s="19">
        <f>SUM(Q271:Q275)</f>
        <v>0</v>
      </c>
      <c r="R276" s="20">
        <v>1</v>
      </c>
      <c r="S276" s="19">
        <f>S271</f>
        <v>0</v>
      </c>
      <c r="T276" s="22">
        <f>T271</f>
        <v>0</v>
      </c>
      <c r="U276" s="164">
        <f>SUM(U271:U275)</f>
        <v>0</v>
      </c>
      <c r="V276" s="74">
        <f>SUM(V271:V275)</f>
        <v>0</v>
      </c>
      <c r="W276" s="165">
        <f t="shared" si="4"/>
        <v>0</v>
      </c>
      <c r="X276" s="187">
        <f>IFERROR(((1-(1-T276)*W276)*1),0)</f>
        <v>1</v>
      </c>
      <c r="Y276" s="66"/>
      <c r="Z276" s="66"/>
      <c r="AA276" s="66"/>
      <c r="AB276" s="66"/>
      <c r="AC276" s="66"/>
      <c r="AD276" s="66"/>
      <c r="AE276" s="66"/>
      <c r="AF276" s="66"/>
      <c r="AG276" s="66"/>
      <c r="AH276" s="66"/>
      <c r="AI276" s="66"/>
      <c r="AJ276" s="66"/>
    </row>
    <row r="277" spans="1:36" ht="15" customHeight="1" x14ac:dyDescent="0.25">
      <c r="A277" s="337">
        <f>A271+1</f>
        <v>46</v>
      </c>
      <c r="B277" s="341"/>
      <c r="C277" s="321"/>
      <c r="D277" s="321"/>
      <c r="E277" s="35" t="s">
        <v>45</v>
      </c>
      <c r="F277" s="176">
        <v>0</v>
      </c>
      <c r="G277" s="176">
        <v>0</v>
      </c>
      <c r="H277" s="178">
        <f>F277+G277</f>
        <v>0</v>
      </c>
      <c r="I277" s="70" t="e">
        <f>H277/$H$282</f>
        <v>#DIV/0!</v>
      </c>
      <c r="J277" s="176">
        <v>0</v>
      </c>
      <c r="K277" s="176">
        <v>0</v>
      </c>
      <c r="L277" s="178">
        <f>J277+K277</f>
        <v>0</v>
      </c>
      <c r="M277" s="70" t="e">
        <f>L277/$L$282</f>
        <v>#DIV/0!</v>
      </c>
      <c r="N277" s="335">
        <v>0</v>
      </c>
      <c r="O277" s="176">
        <v>0</v>
      </c>
      <c r="P277" s="176">
        <v>0</v>
      </c>
      <c r="Q277" s="178">
        <f>O277+P277</f>
        <v>0</v>
      </c>
      <c r="R277" s="70" t="e">
        <f>Q277/$Q$282</f>
        <v>#DIV/0!</v>
      </c>
      <c r="S277" s="336">
        <f>N282-Q282</f>
        <v>0</v>
      </c>
      <c r="T277" s="323">
        <f>IFERROR((S277/N282),0)</f>
        <v>0</v>
      </c>
      <c r="U277" s="176">
        <v>0</v>
      </c>
      <c r="V277" s="176">
        <v>0</v>
      </c>
      <c r="W277" s="163">
        <f t="shared" si="4"/>
        <v>0</v>
      </c>
      <c r="X277" s="314"/>
    </row>
    <row r="278" spans="1:36" ht="15" customHeight="1" x14ac:dyDescent="0.25">
      <c r="A278" s="337"/>
      <c r="B278" s="341"/>
      <c r="C278" s="321"/>
      <c r="D278" s="321"/>
      <c r="E278" s="35" t="s">
        <v>46</v>
      </c>
      <c r="F278" s="176">
        <v>0</v>
      </c>
      <c r="G278" s="176">
        <v>0</v>
      </c>
      <c r="H278" s="178">
        <f>F278+G278</f>
        <v>0</v>
      </c>
      <c r="I278" s="70" t="e">
        <f>H278/$H$282</f>
        <v>#DIV/0!</v>
      </c>
      <c r="J278" s="176">
        <v>0</v>
      </c>
      <c r="K278" s="176">
        <v>0</v>
      </c>
      <c r="L278" s="178">
        <f>J278+K278</f>
        <v>0</v>
      </c>
      <c r="M278" s="70" t="e">
        <f>L278/$L$282</f>
        <v>#DIV/0!</v>
      </c>
      <c r="N278" s="335"/>
      <c r="O278" s="176">
        <v>0</v>
      </c>
      <c r="P278" s="176">
        <v>0</v>
      </c>
      <c r="Q278" s="178">
        <f>O278+P278</f>
        <v>0</v>
      </c>
      <c r="R278" s="70" t="e">
        <f>Q278/$Q$282</f>
        <v>#DIV/0!</v>
      </c>
      <c r="S278" s="336"/>
      <c r="T278" s="323"/>
      <c r="U278" s="176">
        <v>0</v>
      </c>
      <c r="V278" s="176">
        <v>0</v>
      </c>
      <c r="W278" s="163">
        <f t="shared" si="4"/>
        <v>0</v>
      </c>
      <c r="X278" s="315"/>
    </row>
    <row r="279" spans="1:36" ht="15" customHeight="1" x14ac:dyDescent="0.25">
      <c r="A279" s="337"/>
      <c r="B279" s="341"/>
      <c r="C279" s="321"/>
      <c r="D279" s="321"/>
      <c r="E279" s="35" t="s">
        <v>47</v>
      </c>
      <c r="F279" s="176">
        <v>0</v>
      </c>
      <c r="G279" s="176">
        <v>0</v>
      </c>
      <c r="H279" s="178">
        <f>F279+G279</f>
        <v>0</v>
      </c>
      <c r="I279" s="70" t="e">
        <f>H279/$H$282</f>
        <v>#DIV/0!</v>
      </c>
      <c r="J279" s="176">
        <v>0</v>
      </c>
      <c r="K279" s="176">
        <v>0</v>
      </c>
      <c r="L279" s="178">
        <f>J279+K279</f>
        <v>0</v>
      </c>
      <c r="M279" s="70" t="e">
        <f>L279/$L$282</f>
        <v>#DIV/0!</v>
      </c>
      <c r="N279" s="335"/>
      <c r="O279" s="176">
        <v>0</v>
      </c>
      <c r="P279" s="176">
        <v>0</v>
      </c>
      <c r="Q279" s="178">
        <f>O279+P279</f>
        <v>0</v>
      </c>
      <c r="R279" s="70" t="e">
        <f>Q279/$Q$282</f>
        <v>#DIV/0!</v>
      </c>
      <c r="S279" s="336"/>
      <c r="T279" s="323"/>
      <c r="U279" s="176">
        <v>0</v>
      </c>
      <c r="V279" s="176">
        <v>0</v>
      </c>
      <c r="W279" s="163">
        <f t="shared" si="4"/>
        <v>0</v>
      </c>
      <c r="X279" s="315"/>
    </row>
    <row r="280" spans="1:36" ht="15" customHeight="1" x14ac:dyDescent="0.25">
      <c r="A280" s="337"/>
      <c r="B280" s="341"/>
      <c r="C280" s="321"/>
      <c r="D280" s="321"/>
      <c r="E280" s="35" t="s">
        <v>48</v>
      </c>
      <c r="F280" s="176">
        <v>0</v>
      </c>
      <c r="G280" s="176">
        <v>0</v>
      </c>
      <c r="H280" s="178">
        <f>F280+G280</f>
        <v>0</v>
      </c>
      <c r="I280" s="70" t="e">
        <f>H280/$H$282</f>
        <v>#DIV/0!</v>
      </c>
      <c r="J280" s="176">
        <v>0</v>
      </c>
      <c r="K280" s="176">
        <v>0</v>
      </c>
      <c r="L280" s="178">
        <f>J280+K280</f>
        <v>0</v>
      </c>
      <c r="M280" s="70" t="e">
        <f>L280/$L$282</f>
        <v>#DIV/0!</v>
      </c>
      <c r="N280" s="335"/>
      <c r="O280" s="176">
        <v>0</v>
      </c>
      <c r="P280" s="176">
        <v>0</v>
      </c>
      <c r="Q280" s="178">
        <f>O280+P280</f>
        <v>0</v>
      </c>
      <c r="R280" s="70" t="e">
        <f>Q280/$Q$282</f>
        <v>#DIV/0!</v>
      </c>
      <c r="S280" s="336"/>
      <c r="T280" s="323"/>
      <c r="U280" s="176">
        <v>0</v>
      </c>
      <c r="V280" s="176">
        <v>0</v>
      </c>
      <c r="W280" s="163">
        <f t="shared" si="4"/>
        <v>0</v>
      </c>
      <c r="X280" s="315"/>
    </row>
    <row r="281" spans="1:36" ht="15.75" customHeight="1" thickBot="1" x14ac:dyDescent="0.3">
      <c r="A281" s="337"/>
      <c r="B281" s="341"/>
      <c r="C281" s="321"/>
      <c r="D281" s="321"/>
      <c r="E281" s="35" t="s">
        <v>49</v>
      </c>
      <c r="F281" s="176">
        <v>0</v>
      </c>
      <c r="G281" s="176">
        <v>0</v>
      </c>
      <c r="H281" s="178">
        <f>F281+G281</f>
        <v>0</v>
      </c>
      <c r="I281" s="70" t="e">
        <f>H281/$H$282</f>
        <v>#DIV/0!</v>
      </c>
      <c r="J281" s="176">
        <v>0</v>
      </c>
      <c r="K281" s="176">
        <v>0</v>
      </c>
      <c r="L281" s="178">
        <f>J281+K281</f>
        <v>0</v>
      </c>
      <c r="M281" s="70" t="e">
        <f>L281/$L$282</f>
        <v>#DIV/0!</v>
      </c>
      <c r="N281" s="335"/>
      <c r="O281" s="176">
        <v>0</v>
      </c>
      <c r="P281" s="176">
        <v>0</v>
      </c>
      <c r="Q281" s="178">
        <f>O281+P281</f>
        <v>0</v>
      </c>
      <c r="R281" s="70" t="e">
        <f>Q281/$Q$282</f>
        <v>#DIV/0!</v>
      </c>
      <c r="S281" s="336"/>
      <c r="T281" s="323"/>
      <c r="U281" s="176">
        <v>0</v>
      </c>
      <c r="V281" s="176">
        <v>0</v>
      </c>
      <c r="W281" s="163">
        <f t="shared" si="4"/>
        <v>0</v>
      </c>
      <c r="X281" s="316"/>
    </row>
    <row r="282" spans="1:36" s="23" customFormat="1" ht="15.75" customHeight="1" thickBot="1" x14ac:dyDescent="0.3">
      <c r="A282" s="330" t="s">
        <v>51</v>
      </c>
      <c r="B282" s="331"/>
      <c r="C282" s="332"/>
      <c r="D282" s="177"/>
      <c r="E282" s="24"/>
      <c r="F282" s="19">
        <f>SUM(F277:F281)</f>
        <v>0</v>
      </c>
      <c r="G282" s="19">
        <f>SUM(G277:G281)</f>
        <v>0</v>
      </c>
      <c r="H282" s="19">
        <f>SUM(H277:H281)</f>
        <v>0</v>
      </c>
      <c r="I282" s="20">
        <v>1</v>
      </c>
      <c r="J282" s="19">
        <f>SUM(J277:J281)</f>
        <v>0</v>
      </c>
      <c r="K282" s="19">
        <f>SUM(K277:K281)</f>
        <v>0</v>
      </c>
      <c r="L282" s="19">
        <f>SUM(L277:L281)</f>
        <v>0</v>
      </c>
      <c r="M282" s="20">
        <v>1</v>
      </c>
      <c r="N282" s="19">
        <f>N277</f>
        <v>0</v>
      </c>
      <c r="O282" s="19">
        <f>SUM(O277:O281)</f>
        <v>0</v>
      </c>
      <c r="P282" s="19">
        <f>SUM(P277:P281)</f>
        <v>0</v>
      </c>
      <c r="Q282" s="19">
        <f>SUM(Q277:Q281)</f>
        <v>0</v>
      </c>
      <c r="R282" s="20">
        <v>1</v>
      </c>
      <c r="S282" s="19">
        <f>S277</f>
        <v>0</v>
      </c>
      <c r="T282" s="22">
        <f>T277</f>
        <v>0</v>
      </c>
      <c r="U282" s="164">
        <f>SUM(U277:U281)</f>
        <v>0</v>
      </c>
      <c r="V282" s="74">
        <f>SUM(V277:V281)</f>
        <v>0</v>
      </c>
      <c r="W282" s="165">
        <f t="shared" si="4"/>
        <v>0</v>
      </c>
      <c r="X282" s="187">
        <f>IFERROR(((1-(1-T282)*W282)*1),0)</f>
        <v>1</v>
      </c>
      <c r="Y282" s="66"/>
      <c r="Z282" s="66"/>
      <c r="AA282" s="66"/>
      <c r="AB282" s="66"/>
      <c r="AC282" s="66"/>
      <c r="AD282" s="66"/>
      <c r="AE282" s="66"/>
      <c r="AF282" s="66"/>
      <c r="AG282" s="66"/>
      <c r="AH282" s="66"/>
      <c r="AI282" s="66"/>
      <c r="AJ282" s="66"/>
    </row>
    <row r="283" spans="1:36" ht="15" customHeight="1" x14ac:dyDescent="0.25">
      <c r="A283" s="337">
        <f>A277+1</f>
        <v>47</v>
      </c>
      <c r="B283" s="341"/>
      <c r="C283" s="321"/>
      <c r="D283" s="321"/>
      <c r="E283" s="35" t="s">
        <v>45</v>
      </c>
      <c r="F283" s="176">
        <v>0</v>
      </c>
      <c r="G283" s="176">
        <v>0</v>
      </c>
      <c r="H283" s="178">
        <f>F283+G283</f>
        <v>0</v>
      </c>
      <c r="I283" s="70" t="e">
        <f>H283/$H$288</f>
        <v>#DIV/0!</v>
      </c>
      <c r="J283" s="176">
        <v>0</v>
      </c>
      <c r="K283" s="176">
        <v>0</v>
      </c>
      <c r="L283" s="178">
        <f>J283+K283</f>
        <v>0</v>
      </c>
      <c r="M283" s="70" t="e">
        <f>L283/$L$288</f>
        <v>#DIV/0!</v>
      </c>
      <c r="N283" s="335">
        <v>0</v>
      </c>
      <c r="O283" s="176">
        <v>0</v>
      </c>
      <c r="P283" s="176">
        <v>0</v>
      </c>
      <c r="Q283" s="178">
        <f>O283+P283</f>
        <v>0</v>
      </c>
      <c r="R283" s="70" t="e">
        <f>Q283/$Q$288</f>
        <v>#DIV/0!</v>
      </c>
      <c r="S283" s="336">
        <f>N288-Q288</f>
        <v>0</v>
      </c>
      <c r="T283" s="323">
        <f>IFERROR((S283/N288),0)</f>
        <v>0</v>
      </c>
      <c r="U283" s="176">
        <v>0</v>
      </c>
      <c r="V283" s="176">
        <v>0</v>
      </c>
      <c r="W283" s="163">
        <f t="shared" si="4"/>
        <v>0</v>
      </c>
      <c r="X283" s="314"/>
    </row>
    <row r="284" spans="1:36" ht="15" customHeight="1" x14ac:dyDescent="0.25">
      <c r="A284" s="337"/>
      <c r="B284" s="341"/>
      <c r="C284" s="321"/>
      <c r="D284" s="321"/>
      <c r="E284" s="35" t="s">
        <v>46</v>
      </c>
      <c r="F284" s="176">
        <v>0</v>
      </c>
      <c r="G284" s="176">
        <v>0</v>
      </c>
      <c r="H284" s="178">
        <f>F284+G284</f>
        <v>0</v>
      </c>
      <c r="I284" s="70" t="e">
        <f>H284/$H$288</f>
        <v>#DIV/0!</v>
      </c>
      <c r="J284" s="176">
        <v>0</v>
      </c>
      <c r="K284" s="176">
        <v>0</v>
      </c>
      <c r="L284" s="178">
        <f>J284+K284</f>
        <v>0</v>
      </c>
      <c r="M284" s="70" t="e">
        <f>L284/$L$288</f>
        <v>#DIV/0!</v>
      </c>
      <c r="N284" s="335"/>
      <c r="O284" s="176">
        <v>0</v>
      </c>
      <c r="P284" s="176">
        <v>0</v>
      </c>
      <c r="Q284" s="178">
        <f>O284+P284</f>
        <v>0</v>
      </c>
      <c r="R284" s="70" t="e">
        <f>Q284/$Q$288</f>
        <v>#DIV/0!</v>
      </c>
      <c r="S284" s="336"/>
      <c r="T284" s="323"/>
      <c r="U284" s="176">
        <v>0</v>
      </c>
      <c r="V284" s="176">
        <v>0</v>
      </c>
      <c r="W284" s="163">
        <f t="shared" si="4"/>
        <v>0</v>
      </c>
      <c r="X284" s="315"/>
    </row>
    <row r="285" spans="1:36" ht="15" customHeight="1" x14ac:dyDescent="0.25">
      <c r="A285" s="337"/>
      <c r="B285" s="341"/>
      <c r="C285" s="321"/>
      <c r="D285" s="321"/>
      <c r="E285" s="35" t="s">
        <v>47</v>
      </c>
      <c r="F285" s="176">
        <v>0</v>
      </c>
      <c r="G285" s="176">
        <v>0</v>
      </c>
      <c r="H285" s="178">
        <f>F285+G285</f>
        <v>0</v>
      </c>
      <c r="I285" s="70" t="e">
        <f>H285/$H$288</f>
        <v>#DIV/0!</v>
      </c>
      <c r="J285" s="176">
        <v>0</v>
      </c>
      <c r="K285" s="176">
        <v>0</v>
      </c>
      <c r="L285" s="178">
        <f>J285+K285</f>
        <v>0</v>
      </c>
      <c r="M285" s="70" t="e">
        <f>L285/$L$288</f>
        <v>#DIV/0!</v>
      </c>
      <c r="N285" s="335"/>
      <c r="O285" s="176">
        <v>0</v>
      </c>
      <c r="P285" s="176">
        <v>0</v>
      </c>
      <c r="Q285" s="178">
        <f>O285+P285</f>
        <v>0</v>
      </c>
      <c r="R285" s="70" t="e">
        <f>Q285/$Q$288</f>
        <v>#DIV/0!</v>
      </c>
      <c r="S285" s="336"/>
      <c r="T285" s="323"/>
      <c r="U285" s="176">
        <v>0</v>
      </c>
      <c r="V285" s="176">
        <v>0</v>
      </c>
      <c r="W285" s="163">
        <f t="shared" si="4"/>
        <v>0</v>
      </c>
      <c r="X285" s="315"/>
    </row>
    <row r="286" spans="1:36" ht="15" customHeight="1" x14ac:dyDescent="0.25">
      <c r="A286" s="337"/>
      <c r="B286" s="341"/>
      <c r="C286" s="321"/>
      <c r="D286" s="321"/>
      <c r="E286" s="35" t="s">
        <v>48</v>
      </c>
      <c r="F286" s="176">
        <v>0</v>
      </c>
      <c r="G286" s="176">
        <v>0</v>
      </c>
      <c r="H286" s="178">
        <f>F286+G286</f>
        <v>0</v>
      </c>
      <c r="I286" s="70" t="e">
        <f>H286/$H$288</f>
        <v>#DIV/0!</v>
      </c>
      <c r="J286" s="176">
        <v>0</v>
      </c>
      <c r="K286" s="176">
        <v>0</v>
      </c>
      <c r="L286" s="178">
        <f>J286+K286</f>
        <v>0</v>
      </c>
      <c r="M286" s="70" t="e">
        <f>L286/$L$288</f>
        <v>#DIV/0!</v>
      </c>
      <c r="N286" s="335"/>
      <c r="O286" s="176">
        <v>0</v>
      </c>
      <c r="P286" s="176">
        <v>0</v>
      </c>
      <c r="Q286" s="178">
        <f>O286+P286</f>
        <v>0</v>
      </c>
      <c r="R286" s="70" t="e">
        <f>Q286/$Q$288</f>
        <v>#DIV/0!</v>
      </c>
      <c r="S286" s="336"/>
      <c r="T286" s="323"/>
      <c r="U286" s="176">
        <v>0</v>
      </c>
      <c r="V286" s="176">
        <v>0</v>
      </c>
      <c r="W286" s="163">
        <f t="shared" si="4"/>
        <v>0</v>
      </c>
      <c r="X286" s="315"/>
    </row>
    <row r="287" spans="1:36" ht="15.75" customHeight="1" thickBot="1" x14ac:dyDescent="0.3">
      <c r="A287" s="337"/>
      <c r="B287" s="341"/>
      <c r="C287" s="321"/>
      <c r="D287" s="321"/>
      <c r="E287" s="35" t="s">
        <v>49</v>
      </c>
      <c r="F287" s="176">
        <v>0</v>
      </c>
      <c r="G287" s="176">
        <v>0</v>
      </c>
      <c r="H287" s="178">
        <f>F287+G287</f>
        <v>0</v>
      </c>
      <c r="I287" s="70" t="e">
        <f>H287/$H$288</f>
        <v>#DIV/0!</v>
      </c>
      <c r="J287" s="176">
        <v>0</v>
      </c>
      <c r="K287" s="176">
        <v>0</v>
      </c>
      <c r="L287" s="178">
        <f>J287+K287</f>
        <v>0</v>
      </c>
      <c r="M287" s="70" t="e">
        <f>L287/$L$288</f>
        <v>#DIV/0!</v>
      </c>
      <c r="N287" s="335"/>
      <c r="O287" s="176">
        <v>0</v>
      </c>
      <c r="P287" s="176">
        <v>0</v>
      </c>
      <c r="Q287" s="178">
        <f>O287+P287</f>
        <v>0</v>
      </c>
      <c r="R287" s="70" t="e">
        <f>Q287/$Q$288</f>
        <v>#DIV/0!</v>
      </c>
      <c r="S287" s="336"/>
      <c r="T287" s="323"/>
      <c r="U287" s="176">
        <v>0</v>
      </c>
      <c r="V287" s="176">
        <v>0</v>
      </c>
      <c r="W287" s="163">
        <f t="shared" si="4"/>
        <v>0</v>
      </c>
      <c r="X287" s="316"/>
    </row>
    <row r="288" spans="1:36" s="23" customFormat="1" ht="15.75" customHeight="1" thickBot="1" x14ac:dyDescent="0.3">
      <c r="A288" s="330" t="s">
        <v>51</v>
      </c>
      <c r="B288" s="331"/>
      <c r="C288" s="332"/>
      <c r="D288" s="177"/>
      <c r="E288" s="24"/>
      <c r="F288" s="19">
        <f>SUM(F283:F287)</f>
        <v>0</v>
      </c>
      <c r="G288" s="19">
        <f>SUM(G283:G287)</f>
        <v>0</v>
      </c>
      <c r="H288" s="19">
        <f>SUM(H283:H287)</f>
        <v>0</v>
      </c>
      <c r="I288" s="20">
        <v>1</v>
      </c>
      <c r="J288" s="19">
        <f>SUM(J283:J287)</f>
        <v>0</v>
      </c>
      <c r="K288" s="19">
        <f>SUM(K283:K287)</f>
        <v>0</v>
      </c>
      <c r="L288" s="19">
        <f>SUM(L283:L287)</f>
        <v>0</v>
      </c>
      <c r="M288" s="20">
        <v>1</v>
      </c>
      <c r="N288" s="19">
        <f>N283</f>
        <v>0</v>
      </c>
      <c r="O288" s="19">
        <f>SUM(O283:O287)</f>
        <v>0</v>
      </c>
      <c r="P288" s="19">
        <f>SUM(P283:P287)</f>
        <v>0</v>
      </c>
      <c r="Q288" s="19">
        <f>SUM(Q283:Q287)</f>
        <v>0</v>
      </c>
      <c r="R288" s="20">
        <v>1</v>
      </c>
      <c r="S288" s="19">
        <f>S283</f>
        <v>0</v>
      </c>
      <c r="T288" s="22">
        <f>T283</f>
        <v>0</v>
      </c>
      <c r="U288" s="164">
        <f>SUM(U283:U287)</f>
        <v>0</v>
      </c>
      <c r="V288" s="74">
        <f>SUM(V283:V287)</f>
        <v>0</v>
      </c>
      <c r="W288" s="165">
        <f t="shared" si="4"/>
        <v>0</v>
      </c>
      <c r="X288" s="187">
        <f>IFERROR(((1-(1-T288)*W288)*1),0)</f>
        <v>1</v>
      </c>
      <c r="Y288" s="66"/>
      <c r="Z288" s="66"/>
      <c r="AA288" s="66"/>
      <c r="AB288" s="66"/>
      <c r="AC288" s="66"/>
      <c r="AD288" s="66"/>
      <c r="AE288" s="66"/>
      <c r="AF288" s="66"/>
      <c r="AG288" s="66"/>
      <c r="AH288" s="66"/>
      <c r="AI288" s="66"/>
      <c r="AJ288" s="66"/>
    </row>
    <row r="289" spans="1:36" ht="15" customHeight="1" x14ac:dyDescent="0.25">
      <c r="A289" s="337">
        <f>A283+1</f>
        <v>48</v>
      </c>
      <c r="B289" s="341"/>
      <c r="C289" s="321"/>
      <c r="D289" s="321"/>
      <c r="E289" s="35" t="s">
        <v>45</v>
      </c>
      <c r="F289" s="176">
        <v>0</v>
      </c>
      <c r="G289" s="176">
        <v>0</v>
      </c>
      <c r="H289" s="178">
        <f>F289+G289</f>
        <v>0</v>
      </c>
      <c r="I289" s="70" t="e">
        <f>H289/$H$294</f>
        <v>#DIV/0!</v>
      </c>
      <c r="J289" s="176">
        <v>0</v>
      </c>
      <c r="K289" s="176">
        <v>0</v>
      </c>
      <c r="L289" s="178">
        <f>J289+K289</f>
        <v>0</v>
      </c>
      <c r="M289" s="70" t="e">
        <f>L289/$L$294</f>
        <v>#DIV/0!</v>
      </c>
      <c r="N289" s="335">
        <v>0</v>
      </c>
      <c r="O289" s="176">
        <v>0</v>
      </c>
      <c r="P289" s="176">
        <v>0</v>
      </c>
      <c r="Q289" s="178">
        <f>O289+P289</f>
        <v>0</v>
      </c>
      <c r="R289" s="70" t="e">
        <f>Q289/$Q$294</f>
        <v>#DIV/0!</v>
      </c>
      <c r="S289" s="336">
        <f>N294-Q294</f>
        <v>0</v>
      </c>
      <c r="T289" s="323">
        <f>IFERROR((S289/N294),0)</f>
        <v>0</v>
      </c>
      <c r="U289" s="176">
        <v>0</v>
      </c>
      <c r="V289" s="176">
        <v>0</v>
      </c>
      <c r="W289" s="163">
        <f t="shared" si="4"/>
        <v>0</v>
      </c>
      <c r="X289" s="314"/>
    </row>
    <row r="290" spans="1:36" ht="15" customHeight="1" x14ac:dyDescent="0.25">
      <c r="A290" s="337"/>
      <c r="B290" s="341"/>
      <c r="C290" s="321"/>
      <c r="D290" s="321"/>
      <c r="E290" s="35" t="s">
        <v>46</v>
      </c>
      <c r="F290" s="176">
        <v>0</v>
      </c>
      <c r="G290" s="176">
        <v>0</v>
      </c>
      <c r="H290" s="178">
        <f>F290+G290</f>
        <v>0</v>
      </c>
      <c r="I290" s="70" t="e">
        <f>H290/$H$294</f>
        <v>#DIV/0!</v>
      </c>
      <c r="J290" s="176">
        <v>0</v>
      </c>
      <c r="K290" s="176">
        <v>0</v>
      </c>
      <c r="L290" s="178">
        <f>J290+K290</f>
        <v>0</v>
      </c>
      <c r="M290" s="70" t="e">
        <f>L290/$L$294</f>
        <v>#DIV/0!</v>
      </c>
      <c r="N290" s="335"/>
      <c r="O290" s="176">
        <v>0</v>
      </c>
      <c r="P290" s="176">
        <v>0</v>
      </c>
      <c r="Q290" s="178">
        <f>O290+P290</f>
        <v>0</v>
      </c>
      <c r="R290" s="70" t="e">
        <f>Q290/$Q$294</f>
        <v>#DIV/0!</v>
      </c>
      <c r="S290" s="336"/>
      <c r="T290" s="323"/>
      <c r="U290" s="176">
        <v>0</v>
      </c>
      <c r="V290" s="176">
        <v>0</v>
      </c>
      <c r="W290" s="163">
        <f t="shared" si="4"/>
        <v>0</v>
      </c>
      <c r="X290" s="315"/>
    </row>
    <row r="291" spans="1:36" ht="15" customHeight="1" x14ac:dyDescent="0.25">
      <c r="A291" s="337"/>
      <c r="B291" s="341"/>
      <c r="C291" s="321"/>
      <c r="D291" s="321"/>
      <c r="E291" s="35" t="s">
        <v>47</v>
      </c>
      <c r="F291" s="176">
        <v>0</v>
      </c>
      <c r="G291" s="176">
        <v>0</v>
      </c>
      <c r="H291" s="178">
        <f>F291+G291</f>
        <v>0</v>
      </c>
      <c r="I291" s="70" t="e">
        <f>H291/$H$294</f>
        <v>#DIV/0!</v>
      </c>
      <c r="J291" s="176">
        <v>0</v>
      </c>
      <c r="K291" s="176">
        <v>0</v>
      </c>
      <c r="L291" s="178">
        <f>J291+K291</f>
        <v>0</v>
      </c>
      <c r="M291" s="70" t="e">
        <f>L291/$L$294</f>
        <v>#DIV/0!</v>
      </c>
      <c r="N291" s="335"/>
      <c r="O291" s="176">
        <v>0</v>
      </c>
      <c r="P291" s="176">
        <v>0</v>
      </c>
      <c r="Q291" s="178">
        <f>O291+P291</f>
        <v>0</v>
      </c>
      <c r="R291" s="70" t="e">
        <f>Q291/$Q$294</f>
        <v>#DIV/0!</v>
      </c>
      <c r="S291" s="336"/>
      <c r="T291" s="323"/>
      <c r="U291" s="176">
        <v>0</v>
      </c>
      <c r="V291" s="176">
        <v>0</v>
      </c>
      <c r="W291" s="163">
        <f t="shared" si="4"/>
        <v>0</v>
      </c>
      <c r="X291" s="315"/>
    </row>
    <row r="292" spans="1:36" ht="15" customHeight="1" x14ac:dyDescent="0.25">
      <c r="A292" s="337"/>
      <c r="B292" s="341"/>
      <c r="C292" s="321"/>
      <c r="D292" s="321"/>
      <c r="E292" s="35" t="s">
        <v>48</v>
      </c>
      <c r="F292" s="176">
        <v>0</v>
      </c>
      <c r="G292" s="176">
        <v>0</v>
      </c>
      <c r="H292" s="178">
        <f>F292+G292</f>
        <v>0</v>
      </c>
      <c r="I292" s="70" t="e">
        <f>H292/$H$294</f>
        <v>#DIV/0!</v>
      </c>
      <c r="J292" s="176">
        <v>0</v>
      </c>
      <c r="K292" s="176">
        <v>0</v>
      </c>
      <c r="L292" s="178">
        <f>J292+K292</f>
        <v>0</v>
      </c>
      <c r="M292" s="70" t="e">
        <f>L292/$L$294</f>
        <v>#DIV/0!</v>
      </c>
      <c r="N292" s="335"/>
      <c r="O292" s="176">
        <v>0</v>
      </c>
      <c r="P292" s="176">
        <v>0</v>
      </c>
      <c r="Q292" s="178">
        <f>O292+P292</f>
        <v>0</v>
      </c>
      <c r="R292" s="70" t="e">
        <f>Q292/$Q$294</f>
        <v>#DIV/0!</v>
      </c>
      <c r="S292" s="336"/>
      <c r="T292" s="323"/>
      <c r="U292" s="176">
        <v>0</v>
      </c>
      <c r="V292" s="176">
        <v>0</v>
      </c>
      <c r="W292" s="163">
        <f t="shared" si="4"/>
        <v>0</v>
      </c>
      <c r="X292" s="315"/>
    </row>
    <row r="293" spans="1:36" ht="15.75" customHeight="1" thickBot="1" x14ac:dyDescent="0.3">
      <c r="A293" s="337"/>
      <c r="B293" s="341"/>
      <c r="C293" s="321"/>
      <c r="D293" s="321"/>
      <c r="E293" s="35" t="s">
        <v>49</v>
      </c>
      <c r="F293" s="176">
        <v>0</v>
      </c>
      <c r="G293" s="176">
        <v>0</v>
      </c>
      <c r="H293" s="178">
        <f>F293+G293</f>
        <v>0</v>
      </c>
      <c r="I293" s="70" t="e">
        <f>H293/$H$294</f>
        <v>#DIV/0!</v>
      </c>
      <c r="J293" s="176">
        <v>0</v>
      </c>
      <c r="K293" s="176">
        <v>0</v>
      </c>
      <c r="L293" s="178">
        <f>J293+K293</f>
        <v>0</v>
      </c>
      <c r="M293" s="70" t="e">
        <f>L293/$L$294</f>
        <v>#DIV/0!</v>
      </c>
      <c r="N293" s="335"/>
      <c r="O293" s="176">
        <v>0</v>
      </c>
      <c r="P293" s="176">
        <v>0</v>
      </c>
      <c r="Q293" s="178">
        <f>O293+P293</f>
        <v>0</v>
      </c>
      <c r="R293" s="70" t="e">
        <f>Q293/$Q$294</f>
        <v>#DIV/0!</v>
      </c>
      <c r="S293" s="336"/>
      <c r="T293" s="323"/>
      <c r="U293" s="176">
        <v>0</v>
      </c>
      <c r="V293" s="176">
        <v>0</v>
      </c>
      <c r="W293" s="163">
        <f t="shared" si="4"/>
        <v>0</v>
      </c>
      <c r="X293" s="316"/>
    </row>
    <row r="294" spans="1:36" s="23" customFormat="1" ht="15.75" customHeight="1" thickBot="1" x14ac:dyDescent="0.3">
      <c r="A294" s="330" t="s">
        <v>51</v>
      </c>
      <c r="B294" s="331"/>
      <c r="C294" s="332"/>
      <c r="D294" s="177"/>
      <c r="E294" s="24"/>
      <c r="F294" s="19">
        <f>SUM(F289:F293)</f>
        <v>0</v>
      </c>
      <c r="G294" s="19">
        <f>SUM(G289:G293)</f>
        <v>0</v>
      </c>
      <c r="H294" s="19">
        <f>SUM(H289:H293)</f>
        <v>0</v>
      </c>
      <c r="I294" s="20">
        <v>1</v>
      </c>
      <c r="J294" s="19">
        <f>SUM(J289:J293)</f>
        <v>0</v>
      </c>
      <c r="K294" s="19">
        <f>SUM(K289:K293)</f>
        <v>0</v>
      </c>
      <c r="L294" s="19">
        <f>SUM(L289:L293)</f>
        <v>0</v>
      </c>
      <c r="M294" s="20">
        <v>1</v>
      </c>
      <c r="N294" s="19">
        <f>N289</f>
        <v>0</v>
      </c>
      <c r="O294" s="19">
        <f>SUM(O289:O293)</f>
        <v>0</v>
      </c>
      <c r="P294" s="19">
        <f>SUM(P289:P293)</f>
        <v>0</v>
      </c>
      <c r="Q294" s="19">
        <f>SUM(Q289:Q293)</f>
        <v>0</v>
      </c>
      <c r="R294" s="20">
        <v>1</v>
      </c>
      <c r="S294" s="19">
        <f>S289</f>
        <v>0</v>
      </c>
      <c r="T294" s="22">
        <f>T289</f>
        <v>0</v>
      </c>
      <c r="U294" s="164">
        <f>SUM(U289:U293)</f>
        <v>0</v>
      </c>
      <c r="V294" s="74">
        <f>SUM(V289:V293)</f>
        <v>0</v>
      </c>
      <c r="W294" s="165">
        <f t="shared" si="4"/>
        <v>0</v>
      </c>
      <c r="X294" s="187">
        <f>IFERROR(((1-(1-T294)*W294)*1),0)</f>
        <v>1</v>
      </c>
      <c r="Y294" s="66"/>
      <c r="Z294" s="66"/>
      <c r="AA294" s="66"/>
      <c r="AB294" s="66"/>
      <c r="AC294" s="66"/>
      <c r="AD294" s="66"/>
      <c r="AE294" s="66"/>
      <c r="AF294" s="66"/>
      <c r="AG294" s="66"/>
      <c r="AH294" s="66"/>
      <c r="AI294" s="66"/>
      <c r="AJ294" s="66"/>
    </row>
    <row r="295" spans="1:36" ht="15" customHeight="1" x14ac:dyDescent="0.25">
      <c r="A295" s="337">
        <f>A289+1</f>
        <v>49</v>
      </c>
      <c r="B295" s="341"/>
      <c r="C295" s="321"/>
      <c r="D295" s="321"/>
      <c r="E295" s="35" t="s">
        <v>45</v>
      </c>
      <c r="F295" s="176">
        <v>0</v>
      </c>
      <c r="G295" s="176">
        <v>0</v>
      </c>
      <c r="H295" s="178">
        <f>F295+G295</f>
        <v>0</v>
      </c>
      <c r="I295" s="70" t="e">
        <f>H295/$H$300</f>
        <v>#DIV/0!</v>
      </c>
      <c r="J295" s="176">
        <v>0</v>
      </c>
      <c r="K295" s="176">
        <v>0</v>
      </c>
      <c r="L295" s="178">
        <f>J295+K295</f>
        <v>0</v>
      </c>
      <c r="M295" s="70" t="e">
        <f>L295/$L$300</f>
        <v>#DIV/0!</v>
      </c>
      <c r="N295" s="335">
        <v>0</v>
      </c>
      <c r="O295" s="176">
        <v>0</v>
      </c>
      <c r="P295" s="176">
        <v>0</v>
      </c>
      <c r="Q295" s="178">
        <f>O295+P295</f>
        <v>0</v>
      </c>
      <c r="R295" s="70" t="e">
        <f>Q295/$Q$300</f>
        <v>#DIV/0!</v>
      </c>
      <c r="S295" s="336">
        <f>N300-Q300</f>
        <v>0</v>
      </c>
      <c r="T295" s="323">
        <f>IFERROR((S295/N300),0)</f>
        <v>0</v>
      </c>
      <c r="U295" s="176">
        <v>0</v>
      </c>
      <c r="V295" s="176">
        <v>0</v>
      </c>
      <c r="W295" s="163">
        <f t="shared" si="4"/>
        <v>0</v>
      </c>
      <c r="X295" s="314"/>
    </row>
    <row r="296" spans="1:36" ht="15" customHeight="1" x14ac:dyDescent="0.25">
      <c r="A296" s="337"/>
      <c r="B296" s="341"/>
      <c r="C296" s="321"/>
      <c r="D296" s="321"/>
      <c r="E296" s="35" t="s">
        <v>46</v>
      </c>
      <c r="F296" s="176">
        <v>0</v>
      </c>
      <c r="G296" s="176">
        <v>0</v>
      </c>
      <c r="H296" s="178">
        <f>F296+G296</f>
        <v>0</v>
      </c>
      <c r="I296" s="70" t="e">
        <f>H296/$H$300</f>
        <v>#DIV/0!</v>
      </c>
      <c r="J296" s="176">
        <v>0</v>
      </c>
      <c r="K296" s="176">
        <v>0</v>
      </c>
      <c r="L296" s="178">
        <f>J296+K296</f>
        <v>0</v>
      </c>
      <c r="M296" s="70" t="e">
        <f>L296/$L$300</f>
        <v>#DIV/0!</v>
      </c>
      <c r="N296" s="335"/>
      <c r="O296" s="176">
        <v>0</v>
      </c>
      <c r="P296" s="176">
        <v>0</v>
      </c>
      <c r="Q296" s="178">
        <f>O296+P296</f>
        <v>0</v>
      </c>
      <c r="R296" s="70" t="e">
        <f>Q296/$Q$300</f>
        <v>#DIV/0!</v>
      </c>
      <c r="S296" s="336"/>
      <c r="T296" s="323"/>
      <c r="U296" s="176">
        <v>0</v>
      </c>
      <c r="V296" s="176">
        <v>0</v>
      </c>
      <c r="W296" s="163">
        <f t="shared" si="4"/>
        <v>0</v>
      </c>
      <c r="X296" s="315"/>
    </row>
    <row r="297" spans="1:36" ht="15" customHeight="1" x14ac:dyDescent="0.25">
      <c r="A297" s="337"/>
      <c r="B297" s="341"/>
      <c r="C297" s="321"/>
      <c r="D297" s="321"/>
      <c r="E297" s="35" t="s">
        <v>47</v>
      </c>
      <c r="F297" s="176">
        <v>0</v>
      </c>
      <c r="G297" s="176">
        <v>0</v>
      </c>
      <c r="H297" s="178">
        <f>F297+G297</f>
        <v>0</v>
      </c>
      <c r="I297" s="70" t="e">
        <f>H297/$H$300</f>
        <v>#DIV/0!</v>
      </c>
      <c r="J297" s="176">
        <v>0</v>
      </c>
      <c r="K297" s="176">
        <v>0</v>
      </c>
      <c r="L297" s="178">
        <f>J297+K297</f>
        <v>0</v>
      </c>
      <c r="M297" s="70" t="e">
        <f>L297/$L$300</f>
        <v>#DIV/0!</v>
      </c>
      <c r="N297" s="335"/>
      <c r="O297" s="176">
        <v>0</v>
      </c>
      <c r="P297" s="176">
        <v>0</v>
      </c>
      <c r="Q297" s="178">
        <f>O297+P297</f>
        <v>0</v>
      </c>
      <c r="R297" s="70" t="e">
        <f>Q297/$Q$300</f>
        <v>#DIV/0!</v>
      </c>
      <c r="S297" s="336"/>
      <c r="T297" s="323"/>
      <c r="U297" s="176">
        <v>0</v>
      </c>
      <c r="V297" s="176">
        <v>0</v>
      </c>
      <c r="W297" s="163">
        <f t="shared" si="4"/>
        <v>0</v>
      </c>
      <c r="X297" s="315"/>
    </row>
    <row r="298" spans="1:36" ht="15" customHeight="1" x14ac:dyDescent="0.25">
      <c r="A298" s="337"/>
      <c r="B298" s="341"/>
      <c r="C298" s="321"/>
      <c r="D298" s="321"/>
      <c r="E298" s="35" t="s">
        <v>48</v>
      </c>
      <c r="F298" s="176">
        <v>0</v>
      </c>
      <c r="G298" s="176">
        <v>0</v>
      </c>
      <c r="H298" s="178">
        <f>F298+G298</f>
        <v>0</v>
      </c>
      <c r="I298" s="70" t="e">
        <f>H298/$H$300</f>
        <v>#DIV/0!</v>
      </c>
      <c r="J298" s="176">
        <v>0</v>
      </c>
      <c r="K298" s="176">
        <v>0</v>
      </c>
      <c r="L298" s="178">
        <f>J298+K298</f>
        <v>0</v>
      </c>
      <c r="M298" s="70" t="e">
        <f>L298/$L$300</f>
        <v>#DIV/0!</v>
      </c>
      <c r="N298" s="335"/>
      <c r="O298" s="176">
        <v>0</v>
      </c>
      <c r="P298" s="176">
        <v>0</v>
      </c>
      <c r="Q298" s="178">
        <f>O298+P298</f>
        <v>0</v>
      </c>
      <c r="R298" s="70" t="e">
        <f>Q298/$Q$300</f>
        <v>#DIV/0!</v>
      </c>
      <c r="S298" s="336"/>
      <c r="T298" s="323"/>
      <c r="U298" s="176">
        <v>0</v>
      </c>
      <c r="V298" s="176">
        <v>0</v>
      </c>
      <c r="W298" s="163">
        <f t="shared" si="4"/>
        <v>0</v>
      </c>
      <c r="X298" s="315"/>
    </row>
    <row r="299" spans="1:36" ht="15.75" customHeight="1" thickBot="1" x14ac:dyDescent="0.3">
      <c r="A299" s="337"/>
      <c r="B299" s="341"/>
      <c r="C299" s="321"/>
      <c r="D299" s="321"/>
      <c r="E299" s="35" t="s">
        <v>49</v>
      </c>
      <c r="F299" s="176">
        <v>0</v>
      </c>
      <c r="G299" s="176">
        <v>0</v>
      </c>
      <c r="H299" s="178">
        <f>F299+G299</f>
        <v>0</v>
      </c>
      <c r="I299" s="70" t="e">
        <f>H299/$H$300</f>
        <v>#DIV/0!</v>
      </c>
      <c r="J299" s="176">
        <v>0</v>
      </c>
      <c r="K299" s="176">
        <v>0</v>
      </c>
      <c r="L299" s="178">
        <f>J299+K299</f>
        <v>0</v>
      </c>
      <c r="M299" s="70" t="e">
        <f>L299/$L$300</f>
        <v>#DIV/0!</v>
      </c>
      <c r="N299" s="335"/>
      <c r="O299" s="176">
        <v>0</v>
      </c>
      <c r="P299" s="176">
        <v>0</v>
      </c>
      <c r="Q299" s="178">
        <f>O299+P299</f>
        <v>0</v>
      </c>
      <c r="R299" s="70" t="e">
        <f>Q299/$Q$300</f>
        <v>#DIV/0!</v>
      </c>
      <c r="S299" s="336"/>
      <c r="T299" s="323"/>
      <c r="U299" s="176">
        <v>0</v>
      </c>
      <c r="V299" s="176">
        <v>0</v>
      </c>
      <c r="W299" s="163">
        <f t="shared" si="4"/>
        <v>0</v>
      </c>
      <c r="X299" s="316"/>
    </row>
    <row r="300" spans="1:36" s="23" customFormat="1" ht="15.75" customHeight="1" thickBot="1" x14ac:dyDescent="0.3">
      <c r="A300" s="330" t="s">
        <v>51</v>
      </c>
      <c r="B300" s="331"/>
      <c r="C300" s="332"/>
      <c r="D300" s="177"/>
      <c r="E300" s="24"/>
      <c r="F300" s="19">
        <f>SUM(F295:F299)</f>
        <v>0</v>
      </c>
      <c r="G300" s="19">
        <f>SUM(G295:G299)</f>
        <v>0</v>
      </c>
      <c r="H300" s="19">
        <f>SUM(H295:H299)</f>
        <v>0</v>
      </c>
      <c r="I300" s="20">
        <v>1</v>
      </c>
      <c r="J300" s="19">
        <f>SUM(J295:J299)</f>
        <v>0</v>
      </c>
      <c r="K300" s="19">
        <f>SUM(K295:K299)</f>
        <v>0</v>
      </c>
      <c r="L300" s="19">
        <f>SUM(L295:L299)</f>
        <v>0</v>
      </c>
      <c r="M300" s="20">
        <v>1</v>
      </c>
      <c r="N300" s="19">
        <f>N295</f>
        <v>0</v>
      </c>
      <c r="O300" s="19">
        <f>SUM(O295:O299)</f>
        <v>0</v>
      </c>
      <c r="P300" s="19">
        <f>SUM(P295:P299)</f>
        <v>0</v>
      </c>
      <c r="Q300" s="19">
        <f>SUM(Q295:Q299)</f>
        <v>0</v>
      </c>
      <c r="R300" s="20">
        <v>1</v>
      </c>
      <c r="S300" s="19">
        <f>S295</f>
        <v>0</v>
      </c>
      <c r="T300" s="22">
        <f>T295</f>
        <v>0</v>
      </c>
      <c r="U300" s="164">
        <f>SUM(U295:U299)</f>
        <v>0</v>
      </c>
      <c r="V300" s="74">
        <f>SUM(V295:V299)</f>
        <v>0</v>
      </c>
      <c r="W300" s="165">
        <f t="shared" si="4"/>
        <v>0</v>
      </c>
      <c r="X300" s="187">
        <f>IFERROR(((1-(1-T300)*W300)*1),0)</f>
        <v>1</v>
      </c>
      <c r="Y300" s="66"/>
      <c r="Z300" s="66"/>
      <c r="AA300" s="66"/>
      <c r="AB300" s="66"/>
      <c r="AC300" s="66"/>
      <c r="AD300" s="66"/>
      <c r="AE300" s="66"/>
      <c r="AF300" s="66"/>
      <c r="AG300" s="66"/>
      <c r="AH300" s="66"/>
      <c r="AI300" s="66"/>
      <c r="AJ300" s="66"/>
    </row>
    <row r="301" spans="1:36" ht="15" customHeight="1" x14ac:dyDescent="0.25">
      <c r="A301" s="337">
        <f>A295+1</f>
        <v>50</v>
      </c>
      <c r="B301" s="341"/>
      <c r="C301" s="321"/>
      <c r="D301" s="321"/>
      <c r="E301" s="35" t="s">
        <v>45</v>
      </c>
      <c r="F301" s="176">
        <v>0</v>
      </c>
      <c r="G301" s="176">
        <v>0</v>
      </c>
      <c r="H301" s="178">
        <f>F301+G301</f>
        <v>0</v>
      </c>
      <c r="I301" s="70" t="e">
        <f>H301/$H$306</f>
        <v>#DIV/0!</v>
      </c>
      <c r="J301" s="176">
        <v>0</v>
      </c>
      <c r="K301" s="176">
        <v>0</v>
      </c>
      <c r="L301" s="178">
        <f>J301+K301</f>
        <v>0</v>
      </c>
      <c r="M301" s="70" t="e">
        <f>L301/$L$306</f>
        <v>#DIV/0!</v>
      </c>
      <c r="N301" s="335">
        <v>0</v>
      </c>
      <c r="O301" s="176">
        <v>0</v>
      </c>
      <c r="P301" s="176">
        <v>0</v>
      </c>
      <c r="Q301" s="178">
        <f>O301+P301</f>
        <v>0</v>
      </c>
      <c r="R301" s="70" t="e">
        <f>Q301/$Q$306</f>
        <v>#DIV/0!</v>
      </c>
      <c r="S301" s="336">
        <f>N306-Q306</f>
        <v>0</v>
      </c>
      <c r="T301" s="323">
        <f>IFERROR((S301/N306),0)</f>
        <v>0</v>
      </c>
      <c r="U301" s="176">
        <v>0</v>
      </c>
      <c r="V301" s="176">
        <v>0</v>
      </c>
      <c r="W301" s="163">
        <f t="shared" si="4"/>
        <v>0</v>
      </c>
      <c r="X301" s="314"/>
    </row>
    <row r="302" spans="1:36" ht="15" customHeight="1" x14ac:dyDescent="0.25">
      <c r="A302" s="337"/>
      <c r="B302" s="341"/>
      <c r="C302" s="321"/>
      <c r="D302" s="321"/>
      <c r="E302" s="35" t="s">
        <v>46</v>
      </c>
      <c r="F302" s="176">
        <v>0</v>
      </c>
      <c r="G302" s="176">
        <v>0</v>
      </c>
      <c r="H302" s="178">
        <f>F302+G302</f>
        <v>0</v>
      </c>
      <c r="I302" s="70" t="e">
        <f>H302/$H$306</f>
        <v>#DIV/0!</v>
      </c>
      <c r="J302" s="176">
        <v>0</v>
      </c>
      <c r="K302" s="176">
        <v>0</v>
      </c>
      <c r="L302" s="178">
        <f>J302+K302</f>
        <v>0</v>
      </c>
      <c r="M302" s="70" t="e">
        <f>L302/$L$306</f>
        <v>#DIV/0!</v>
      </c>
      <c r="N302" s="335"/>
      <c r="O302" s="176">
        <v>0</v>
      </c>
      <c r="P302" s="176">
        <v>0</v>
      </c>
      <c r="Q302" s="178">
        <f>O302+P302</f>
        <v>0</v>
      </c>
      <c r="R302" s="70" t="e">
        <f>Q302/$Q$306</f>
        <v>#DIV/0!</v>
      </c>
      <c r="S302" s="336"/>
      <c r="T302" s="323"/>
      <c r="U302" s="176">
        <v>0</v>
      </c>
      <c r="V302" s="176">
        <v>0</v>
      </c>
      <c r="W302" s="163">
        <f t="shared" si="4"/>
        <v>0</v>
      </c>
      <c r="X302" s="315"/>
    </row>
    <row r="303" spans="1:36" ht="15" customHeight="1" x14ac:dyDescent="0.25">
      <c r="A303" s="337"/>
      <c r="B303" s="341"/>
      <c r="C303" s="321"/>
      <c r="D303" s="321"/>
      <c r="E303" s="35" t="s">
        <v>47</v>
      </c>
      <c r="F303" s="176">
        <v>0</v>
      </c>
      <c r="G303" s="176">
        <v>0</v>
      </c>
      <c r="H303" s="178">
        <f>F303+G303</f>
        <v>0</v>
      </c>
      <c r="I303" s="70" t="e">
        <f>H303/$H$306</f>
        <v>#DIV/0!</v>
      </c>
      <c r="J303" s="176">
        <v>0</v>
      </c>
      <c r="K303" s="176">
        <v>0</v>
      </c>
      <c r="L303" s="178">
        <f>J303+K303</f>
        <v>0</v>
      </c>
      <c r="M303" s="70" t="e">
        <f>L303/$L$306</f>
        <v>#DIV/0!</v>
      </c>
      <c r="N303" s="335"/>
      <c r="O303" s="176">
        <v>0</v>
      </c>
      <c r="P303" s="176">
        <v>0</v>
      </c>
      <c r="Q303" s="178">
        <f>O303+P303</f>
        <v>0</v>
      </c>
      <c r="R303" s="70" t="e">
        <f>Q303/$Q$306</f>
        <v>#DIV/0!</v>
      </c>
      <c r="S303" s="336"/>
      <c r="T303" s="323"/>
      <c r="U303" s="176">
        <v>0</v>
      </c>
      <c r="V303" s="176">
        <v>0</v>
      </c>
      <c r="W303" s="163">
        <f t="shared" si="4"/>
        <v>0</v>
      </c>
      <c r="X303" s="315"/>
    </row>
    <row r="304" spans="1:36" ht="15" customHeight="1" x14ac:dyDescent="0.25">
      <c r="A304" s="337"/>
      <c r="B304" s="341"/>
      <c r="C304" s="321"/>
      <c r="D304" s="321"/>
      <c r="E304" s="35" t="s">
        <v>48</v>
      </c>
      <c r="F304" s="176">
        <v>0</v>
      </c>
      <c r="G304" s="176">
        <v>0</v>
      </c>
      <c r="H304" s="178">
        <f>F304+G304</f>
        <v>0</v>
      </c>
      <c r="I304" s="70" t="e">
        <f>H304/$H$306</f>
        <v>#DIV/0!</v>
      </c>
      <c r="J304" s="176">
        <v>0</v>
      </c>
      <c r="K304" s="176">
        <v>0</v>
      </c>
      <c r="L304" s="178">
        <f>J304+K304</f>
        <v>0</v>
      </c>
      <c r="M304" s="70" t="e">
        <f>L304/$L$306</f>
        <v>#DIV/0!</v>
      </c>
      <c r="N304" s="335"/>
      <c r="O304" s="176">
        <v>0</v>
      </c>
      <c r="P304" s="176">
        <v>0</v>
      </c>
      <c r="Q304" s="178">
        <f>O304+P304</f>
        <v>0</v>
      </c>
      <c r="R304" s="70" t="e">
        <f>Q304/$Q$306</f>
        <v>#DIV/0!</v>
      </c>
      <c r="S304" s="336"/>
      <c r="T304" s="323"/>
      <c r="U304" s="176">
        <v>0</v>
      </c>
      <c r="V304" s="176">
        <v>0</v>
      </c>
      <c r="W304" s="163">
        <f t="shared" si="4"/>
        <v>0</v>
      </c>
      <c r="X304" s="315"/>
    </row>
    <row r="305" spans="1:36" ht="15.75" customHeight="1" thickBot="1" x14ac:dyDescent="0.3">
      <c r="A305" s="337"/>
      <c r="B305" s="341"/>
      <c r="C305" s="321"/>
      <c r="D305" s="321"/>
      <c r="E305" s="35" t="s">
        <v>49</v>
      </c>
      <c r="F305" s="176">
        <v>0</v>
      </c>
      <c r="G305" s="176">
        <v>0</v>
      </c>
      <c r="H305" s="178">
        <f>F305+G305</f>
        <v>0</v>
      </c>
      <c r="I305" s="70" t="e">
        <f>H305/$H$306</f>
        <v>#DIV/0!</v>
      </c>
      <c r="J305" s="176">
        <v>0</v>
      </c>
      <c r="K305" s="176">
        <v>0</v>
      </c>
      <c r="L305" s="178">
        <f>J305+K305</f>
        <v>0</v>
      </c>
      <c r="M305" s="70" t="e">
        <f>L305/$L$306</f>
        <v>#DIV/0!</v>
      </c>
      <c r="N305" s="335"/>
      <c r="O305" s="176">
        <v>0</v>
      </c>
      <c r="P305" s="176">
        <v>0</v>
      </c>
      <c r="Q305" s="178">
        <f>O305+P305</f>
        <v>0</v>
      </c>
      <c r="R305" s="70" t="e">
        <f>Q305/$Q$306</f>
        <v>#DIV/0!</v>
      </c>
      <c r="S305" s="336"/>
      <c r="T305" s="323"/>
      <c r="U305" s="176">
        <v>0</v>
      </c>
      <c r="V305" s="176">
        <v>0</v>
      </c>
      <c r="W305" s="163">
        <f t="shared" si="4"/>
        <v>0</v>
      </c>
      <c r="X305" s="316"/>
    </row>
    <row r="306" spans="1:36" s="23" customFormat="1" ht="15.75" customHeight="1" thickBot="1" x14ac:dyDescent="0.3">
      <c r="A306" s="330" t="s">
        <v>51</v>
      </c>
      <c r="B306" s="331"/>
      <c r="C306" s="332"/>
      <c r="D306" s="177"/>
      <c r="E306" s="24"/>
      <c r="F306" s="19">
        <f>SUM(F301:F305)</f>
        <v>0</v>
      </c>
      <c r="G306" s="19">
        <f>SUM(G301:G305)</f>
        <v>0</v>
      </c>
      <c r="H306" s="19">
        <f>SUM(H301:H305)</f>
        <v>0</v>
      </c>
      <c r="I306" s="20">
        <v>1</v>
      </c>
      <c r="J306" s="19">
        <f>SUM(J301:J305)</f>
        <v>0</v>
      </c>
      <c r="K306" s="19">
        <f>SUM(K301:K305)</f>
        <v>0</v>
      </c>
      <c r="L306" s="19">
        <f>SUM(L301:L305)</f>
        <v>0</v>
      </c>
      <c r="M306" s="20">
        <v>1</v>
      </c>
      <c r="N306" s="19">
        <f>N301</f>
        <v>0</v>
      </c>
      <c r="O306" s="19">
        <f>SUM(O301:O305)</f>
        <v>0</v>
      </c>
      <c r="P306" s="19">
        <f>SUM(P301:P305)</f>
        <v>0</v>
      </c>
      <c r="Q306" s="19">
        <f>SUM(Q301:Q305)</f>
        <v>0</v>
      </c>
      <c r="R306" s="20">
        <v>1</v>
      </c>
      <c r="S306" s="19">
        <f>S301</f>
        <v>0</v>
      </c>
      <c r="T306" s="22">
        <f>T301</f>
        <v>0</v>
      </c>
      <c r="U306" s="164">
        <f>SUM(U301:U305)</f>
        <v>0</v>
      </c>
      <c r="V306" s="74">
        <f>SUM(V301:V305)</f>
        <v>0</v>
      </c>
      <c r="W306" s="165">
        <f t="shared" si="4"/>
        <v>0</v>
      </c>
      <c r="X306" s="187">
        <f>IFERROR(((1-(1-T306)*W306)*1),0)</f>
        <v>1</v>
      </c>
      <c r="Y306" s="66"/>
      <c r="Z306" s="66"/>
      <c r="AA306" s="66"/>
      <c r="AB306" s="66"/>
      <c r="AC306" s="66"/>
      <c r="AD306" s="66"/>
      <c r="AE306" s="66"/>
      <c r="AF306" s="66"/>
      <c r="AG306" s="66"/>
      <c r="AH306" s="66"/>
      <c r="AI306" s="66"/>
      <c r="AJ306" s="66"/>
    </row>
    <row r="307" spans="1:36" ht="15" customHeight="1" x14ac:dyDescent="0.25">
      <c r="A307" s="337">
        <f>A301+1</f>
        <v>51</v>
      </c>
      <c r="B307" s="341"/>
      <c r="C307" s="321"/>
      <c r="D307" s="321"/>
      <c r="E307" s="35" t="s">
        <v>45</v>
      </c>
      <c r="F307" s="176">
        <v>0</v>
      </c>
      <c r="G307" s="176">
        <v>0</v>
      </c>
      <c r="H307" s="178">
        <f>F307+G307</f>
        <v>0</v>
      </c>
      <c r="I307" s="70" t="e">
        <f>H307/$H$312</f>
        <v>#DIV/0!</v>
      </c>
      <c r="J307" s="176">
        <v>0</v>
      </c>
      <c r="K307" s="176">
        <v>0</v>
      </c>
      <c r="L307" s="178">
        <f>J307+K307</f>
        <v>0</v>
      </c>
      <c r="M307" s="70" t="e">
        <f>L307/$L$312</f>
        <v>#DIV/0!</v>
      </c>
      <c r="N307" s="335">
        <v>0</v>
      </c>
      <c r="O307" s="176">
        <v>0</v>
      </c>
      <c r="P307" s="176">
        <v>0</v>
      </c>
      <c r="Q307" s="178">
        <f>O307+P307</f>
        <v>0</v>
      </c>
      <c r="R307" s="70" t="e">
        <f>Q307/$Q$312</f>
        <v>#DIV/0!</v>
      </c>
      <c r="S307" s="336">
        <f>N312-Q312</f>
        <v>0</v>
      </c>
      <c r="T307" s="323">
        <f>IFERROR((S307/N312),0)</f>
        <v>0</v>
      </c>
      <c r="U307" s="176">
        <v>0</v>
      </c>
      <c r="V307" s="176">
        <v>0</v>
      </c>
      <c r="W307" s="163">
        <f t="shared" si="4"/>
        <v>0</v>
      </c>
      <c r="X307" s="314"/>
    </row>
    <row r="308" spans="1:36" ht="15" customHeight="1" x14ac:dyDescent="0.25">
      <c r="A308" s="337"/>
      <c r="B308" s="341"/>
      <c r="C308" s="321"/>
      <c r="D308" s="321"/>
      <c r="E308" s="35" t="s">
        <v>46</v>
      </c>
      <c r="F308" s="176">
        <v>0</v>
      </c>
      <c r="G308" s="176">
        <v>0</v>
      </c>
      <c r="H308" s="178">
        <f>F308+G308</f>
        <v>0</v>
      </c>
      <c r="I308" s="70" t="e">
        <f>H308/$H$312</f>
        <v>#DIV/0!</v>
      </c>
      <c r="J308" s="176">
        <v>0</v>
      </c>
      <c r="K308" s="176">
        <v>0</v>
      </c>
      <c r="L308" s="178">
        <f>J308+K308</f>
        <v>0</v>
      </c>
      <c r="M308" s="70" t="e">
        <f>L308/$L$312</f>
        <v>#DIV/0!</v>
      </c>
      <c r="N308" s="335"/>
      <c r="O308" s="176">
        <v>0</v>
      </c>
      <c r="P308" s="176">
        <v>0</v>
      </c>
      <c r="Q308" s="178">
        <f>O308+P308</f>
        <v>0</v>
      </c>
      <c r="R308" s="70" t="e">
        <f>Q308/$Q$312</f>
        <v>#DIV/0!</v>
      </c>
      <c r="S308" s="336"/>
      <c r="T308" s="323"/>
      <c r="U308" s="176">
        <v>0</v>
      </c>
      <c r="V308" s="176">
        <v>0</v>
      </c>
      <c r="W308" s="163">
        <f t="shared" si="4"/>
        <v>0</v>
      </c>
      <c r="X308" s="315"/>
    </row>
    <row r="309" spans="1:36" ht="15" customHeight="1" x14ac:dyDescent="0.25">
      <c r="A309" s="337"/>
      <c r="B309" s="341"/>
      <c r="C309" s="321"/>
      <c r="D309" s="321"/>
      <c r="E309" s="35" t="s">
        <v>47</v>
      </c>
      <c r="F309" s="176">
        <v>0</v>
      </c>
      <c r="G309" s="176">
        <v>0</v>
      </c>
      <c r="H309" s="178">
        <f>F309+G309</f>
        <v>0</v>
      </c>
      <c r="I309" s="70" t="e">
        <f>H309/$H$312</f>
        <v>#DIV/0!</v>
      </c>
      <c r="J309" s="176">
        <v>0</v>
      </c>
      <c r="K309" s="176">
        <v>0</v>
      </c>
      <c r="L309" s="178">
        <f>J309+K309</f>
        <v>0</v>
      </c>
      <c r="M309" s="70" t="e">
        <f>L309/$L$312</f>
        <v>#DIV/0!</v>
      </c>
      <c r="N309" s="335"/>
      <c r="O309" s="176">
        <v>0</v>
      </c>
      <c r="P309" s="176">
        <v>0</v>
      </c>
      <c r="Q309" s="178">
        <f>O309+P309</f>
        <v>0</v>
      </c>
      <c r="R309" s="70" t="e">
        <f>Q309/$Q$312</f>
        <v>#DIV/0!</v>
      </c>
      <c r="S309" s="336"/>
      <c r="T309" s="323"/>
      <c r="U309" s="176">
        <v>0</v>
      </c>
      <c r="V309" s="176">
        <v>0</v>
      </c>
      <c r="W309" s="163">
        <f t="shared" si="4"/>
        <v>0</v>
      </c>
      <c r="X309" s="315"/>
    </row>
    <row r="310" spans="1:36" ht="15" customHeight="1" x14ac:dyDescent="0.25">
      <c r="A310" s="337"/>
      <c r="B310" s="341"/>
      <c r="C310" s="321"/>
      <c r="D310" s="321"/>
      <c r="E310" s="35" t="s">
        <v>48</v>
      </c>
      <c r="F310" s="176">
        <v>0</v>
      </c>
      <c r="G310" s="176">
        <v>0</v>
      </c>
      <c r="H310" s="178">
        <f>F310+G310</f>
        <v>0</v>
      </c>
      <c r="I310" s="70" t="e">
        <f>H310/$H$312</f>
        <v>#DIV/0!</v>
      </c>
      <c r="J310" s="176">
        <v>0</v>
      </c>
      <c r="K310" s="176">
        <v>0</v>
      </c>
      <c r="L310" s="178">
        <f>J310+K310</f>
        <v>0</v>
      </c>
      <c r="M310" s="70" t="e">
        <f>L310/$L$312</f>
        <v>#DIV/0!</v>
      </c>
      <c r="N310" s="335"/>
      <c r="O310" s="176">
        <v>0</v>
      </c>
      <c r="P310" s="176">
        <v>0</v>
      </c>
      <c r="Q310" s="178">
        <f>O310+P310</f>
        <v>0</v>
      </c>
      <c r="R310" s="70" t="e">
        <f>Q310/$Q$312</f>
        <v>#DIV/0!</v>
      </c>
      <c r="S310" s="336"/>
      <c r="T310" s="323"/>
      <c r="U310" s="176">
        <v>0</v>
      </c>
      <c r="V310" s="176">
        <v>0</v>
      </c>
      <c r="W310" s="163">
        <f t="shared" si="4"/>
        <v>0</v>
      </c>
      <c r="X310" s="315"/>
    </row>
    <row r="311" spans="1:36" ht="15.75" customHeight="1" thickBot="1" x14ac:dyDescent="0.3">
      <c r="A311" s="337"/>
      <c r="B311" s="341"/>
      <c r="C311" s="321"/>
      <c r="D311" s="321"/>
      <c r="E311" s="35" t="s">
        <v>49</v>
      </c>
      <c r="F311" s="176">
        <v>0</v>
      </c>
      <c r="G311" s="176">
        <v>0</v>
      </c>
      <c r="H311" s="178">
        <f>F311+G311</f>
        <v>0</v>
      </c>
      <c r="I311" s="70" t="e">
        <f>H311/$H$312</f>
        <v>#DIV/0!</v>
      </c>
      <c r="J311" s="176">
        <v>0</v>
      </c>
      <c r="K311" s="176">
        <v>0</v>
      </c>
      <c r="L311" s="178">
        <f>J311+K311</f>
        <v>0</v>
      </c>
      <c r="M311" s="70" t="e">
        <f>L311/$L$312</f>
        <v>#DIV/0!</v>
      </c>
      <c r="N311" s="335"/>
      <c r="O311" s="176">
        <v>0</v>
      </c>
      <c r="P311" s="176">
        <v>0</v>
      </c>
      <c r="Q311" s="178">
        <f>O311+P311</f>
        <v>0</v>
      </c>
      <c r="R311" s="70" t="e">
        <f>Q311/$Q$312</f>
        <v>#DIV/0!</v>
      </c>
      <c r="S311" s="336"/>
      <c r="T311" s="323"/>
      <c r="U311" s="176">
        <v>0</v>
      </c>
      <c r="V311" s="176">
        <v>0</v>
      </c>
      <c r="W311" s="163">
        <f t="shared" si="4"/>
        <v>0</v>
      </c>
      <c r="X311" s="316"/>
    </row>
    <row r="312" spans="1:36" s="23" customFormat="1" ht="15.75" customHeight="1" thickBot="1" x14ac:dyDescent="0.3">
      <c r="A312" s="330" t="s">
        <v>51</v>
      </c>
      <c r="B312" s="331"/>
      <c r="C312" s="332"/>
      <c r="D312" s="177"/>
      <c r="E312" s="24"/>
      <c r="F312" s="19">
        <f>SUM(F307:F311)</f>
        <v>0</v>
      </c>
      <c r="G312" s="19">
        <f>SUM(G307:G311)</f>
        <v>0</v>
      </c>
      <c r="H312" s="19">
        <f>SUM(H307:H311)</f>
        <v>0</v>
      </c>
      <c r="I312" s="20">
        <v>1</v>
      </c>
      <c r="J312" s="19">
        <f>SUM(J307:J311)</f>
        <v>0</v>
      </c>
      <c r="K312" s="19">
        <f>SUM(K307:K311)</f>
        <v>0</v>
      </c>
      <c r="L312" s="19">
        <f>SUM(L307:L311)</f>
        <v>0</v>
      </c>
      <c r="M312" s="20">
        <v>1</v>
      </c>
      <c r="N312" s="19">
        <f>N307</f>
        <v>0</v>
      </c>
      <c r="O312" s="19">
        <f>SUM(O307:O311)</f>
        <v>0</v>
      </c>
      <c r="P312" s="19">
        <f>SUM(P307:P311)</f>
        <v>0</v>
      </c>
      <c r="Q312" s="19">
        <f>SUM(Q307:Q311)</f>
        <v>0</v>
      </c>
      <c r="R312" s="20">
        <v>1</v>
      </c>
      <c r="S312" s="19">
        <f>S307</f>
        <v>0</v>
      </c>
      <c r="T312" s="22">
        <f>T307</f>
        <v>0</v>
      </c>
      <c r="U312" s="164">
        <f>SUM(U307:U311)</f>
        <v>0</v>
      </c>
      <c r="V312" s="74">
        <f>SUM(V307:V311)</f>
        <v>0</v>
      </c>
      <c r="W312" s="165">
        <f t="shared" si="4"/>
        <v>0</v>
      </c>
      <c r="X312" s="187">
        <f>IFERROR(((1-(1-T312)*W312)*1),0)</f>
        <v>1</v>
      </c>
      <c r="Y312" s="66"/>
      <c r="Z312" s="66"/>
      <c r="AA312" s="66"/>
      <c r="AB312" s="66"/>
      <c r="AC312" s="66"/>
      <c r="AD312" s="66"/>
      <c r="AE312" s="66"/>
      <c r="AF312" s="66"/>
      <c r="AG312" s="66"/>
      <c r="AH312" s="66"/>
      <c r="AI312" s="66"/>
      <c r="AJ312" s="66"/>
    </row>
    <row r="313" spans="1:36" ht="15" customHeight="1" x14ac:dyDescent="0.25">
      <c r="A313" s="337">
        <f>A307+1</f>
        <v>52</v>
      </c>
      <c r="B313" s="341"/>
      <c r="C313" s="321"/>
      <c r="D313" s="321"/>
      <c r="E313" s="35" t="s">
        <v>45</v>
      </c>
      <c r="F313" s="176">
        <v>0</v>
      </c>
      <c r="G313" s="176">
        <v>0</v>
      </c>
      <c r="H313" s="178">
        <f>F313+G313</f>
        <v>0</v>
      </c>
      <c r="I313" s="70" t="e">
        <f>H313/$H$318</f>
        <v>#DIV/0!</v>
      </c>
      <c r="J313" s="176">
        <v>0</v>
      </c>
      <c r="K313" s="176">
        <v>0</v>
      </c>
      <c r="L313" s="178">
        <f>J313+K313</f>
        <v>0</v>
      </c>
      <c r="M313" s="70" t="e">
        <f>L313/$L$318</f>
        <v>#DIV/0!</v>
      </c>
      <c r="N313" s="335">
        <v>0</v>
      </c>
      <c r="O313" s="176">
        <v>0</v>
      </c>
      <c r="P313" s="176">
        <v>0</v>
      </c>
      <c r="Q313" s="178">
        <f>O313+P313</f>
        <v>0</v>
      </c>
      <c r="R313" s="70" t="e">
        <f>Q313/$Q$318</f>
        <v>#DIV/0!</v>
      </c>
      <c r="S313" s="336">
        <f>N318-Q318</f>
        <v>0</v>
      </c>
      <c r="T313" s="323">
        <f>IFERROR((S313/N318),0)</f>
        <v>0</v>
      </c>
      <c r="U313" s="176">
        <v>0</v>
      </c>
      <c r="V313" s="176">
        <v>0</v>
      </c>
      <c r="W313" s="163">
        <f t="shared" si="4"/>
        <v>0</v>
      </c>
      <c r="X313" s="314"/>
    </row>
    <row r="314" spans="1:36" ht="15" customHeight="1" x14ac:dyDescent="0.25">
      <c r="A314" s="337"/>
      <c r="B314" s="341"/>
      <c r="C314" s="321"/>
      <c r="D314" s="321"/>
      <c r="E314" s="35" t="s">
        <v>46</v>
      </c>
      <c r="F314" s="176">
        <v>0</v>
      </c>
      <c r="G314" s="176">
        <v>0</v>
      </c>
      <c r="H314" s="178">
        <f>F314+G314</f>
        <v>0</v>
      </c>
      <c r="I314" s="70" t="e">
        <f>H314/$H$318</f>
        <v>#DIV/0!</v>
      </c>
      <c r="J314" s="176">
        <v>0</v>
      </c>
      <c r="K314" s="176">
        <v>0</v>
      </c>
      <c r="L314" s="178">
        <f>J314+K314</f>
        <v>0</v>
      </c>
      <c r="M314" s="70" t="e">
        <f>L314/$L$318</f>
        <v>#DIV/0!</v>
      </c>
      <c r="N314" s="335"/>
      <c r="O314" s="176">
        <v>0</v>
      </c>
      <c r="P314" s="176">
        <v>0</v>
      </c>
      <c r="Q314" s="178">
        <f>O314+P314</f>
        <v>0</v>
      </c>
      <c r="R314" s="70" t="e">
        <f>Q314/$Q$318</f>
        <v>#DIV/0!</v>
      </c>
      <c r="S314" s="336"/>
      <c r="T314" s="323"/>
      <c r="U314" s="176">
        <v>0</v>
      </c>
      <c r="V314" s="176">
        <v>0</v>
      </c>
      <c r="W314" s="163">
        <f t="shared" si="4"/>
        <v>0</v>
      </c>
      <c r="X314" s="315"/>
    </row>
    <row r="315" spans="1:36" ht="15" customHeight="1" x14ac:dyDescent="0.25">
      <c r="A315" s="337"/>
      <c r="B315" s="341"/>
      <c r="C315" s="321"/>
      <c r="D315" s="321"/>
      <c r="E315" s="35" t="s">
        <v>47</v>
      </c>
      <c r="F315" s="176">
        <v>0</v>
      </c>
      <c r="G315" s="176">
        <v>0</v>
      </c>
      <c r="H315" s="178">
        <f>F315+G315</f>
        <v>0</v>
      </c>
      <c r="I315" s="70" t="e">
        <f>H315/$H$318</f>
        <v>#DIV/0!</v>
      </c>
      <c r="J315" s="176">
        <v>0</v>
      </c>
      <c r="K315" s="176">
        <v>0</v>
      </c>
      <c r="L315" s="178">
        <f>J315+K315</f>
        <v>0</v>
      </c>
      <c r="M315" s="70" t="e">
        <f>L315/$L$318</f>
        <v>#DIV/0!</v>
      </c>
      <c r="N315" s="335"/>
      <c r="O315" s="176">
        <v>0</v>
      </c>
      <c r="P315" s="176">
        <v>0</v>
      </c>
      <c r="Q315" s="178">
        <f>O315+P315</f>
        <v>0</v>
      </c>
      <c r="R315" s="70" t="e">
        <f>Q315/$Q$318</f>
        <v>#DIV/0!</v>
      </c>
      <c r="S315" s="336"/>
      <c r="T315" s="323"/>
      <c r="U315" s="176">
        <v>0</v>
      </c>
      <c r="V315" s="176">
        <v>0</v>
      </c>
      <c r="W315" s="163">
        <f t="shared" si="4"/>
        <v>0</v>
      </c>
      <c r="X315" s="315"/>
    </row>
    <row r="316" spans="1:36" ht="15" customHeight="1" x14ac:dyDescent="0.25">
      <c r="A316" s="337"/>
      <c r="B316" s="341"/>
      <c r="C316" s="321"/>
      <c r="D316" s="321"/>
      <c r="E316" s="35" t="s">
        <v>48</v>
      </c>
      <c r="F316" s="176">
        <v>0</v>
      </c>
      <c r="G316" s="176">
        <v>0</v>
      </c>
      <c r="H316" s="178">
        <f>F316+G316</f>
        <v>0</v>
      </c>
      <c r="I316" s="70" t="e">
        <f>H316/$H$318</f>
        <v>#DIV/0!</v>
      </c>
      <c r="J316" s="176">
        <v>0</v>
      </c>
      <c r="K316" s="176">
        <v>0</v>
      </c>
      <c r="L316" s="178">
        <f>J316+K316</f>
        <v>0</v>
      </c>
      <c r="M316" s="70" t="e">
        <f>L316/$L$318</f>
        <v>#DIV/0!</v>
      </c>
      <c r="N316" s="335"/>
      <c r="O316" s="176">
        <v>0</v>
      </c>
      <c r="P316" s="176">
        <v>0</v>
      </c>
      <c r="Q316" s="178">
        <f>O316+P316</f>
        <v>0</v>
      </c>
      <c r="R316" s="70" t="e">
        <f>Q316/$Q$318</f>
        <v>#DIV/0!</v>
      </c>
      <c r="S316" s="336"/>
      <c r="T316" s="323"/>
      <c r="U316" s="176">
        <v>0</v>
      </c>
      <c r="V316" s="176">
        <v>0</v>
      </c>
      <c r="W316" s="163">
        <f t="shared" si="4"/>
        <v>0</v>
      </c>
      <c r="X316" s="315"/>
    </row>
    <row r="317" spans="1:36" ht="15.75" customHeight="1" thickBot="1" x14ac:dyDescent="0.3">
      <c r="A317" s="337"/>
      <c r="B317" s="341"/>
      <c r="C317" s="321"/>
      <c r="D317" s="321"/>
      <c r="E317" s="35" t="s">
        <v>49</v>
      </c>
      <c r="F317" s="176">
        <v>0</v>
      </c>
      <c r="G317" s="176">
        <v>0</v>
      </c>
      <c r="H317" s="178">
        <f>F317+G317</f>
        <v>0</v>
      </c>
      <c r="I317" s="70" t="e">
        <f>H317/$H$318</f>
        <v>#DIV/0!</v>
      </c>
      <c r="J317" s="176">
        <v>0</v>
      </c>
      <c r="K317" s="176">
        <v>0</v>
      </c>
      <c r="L317" s="178">
        <f>J317+K317</f>
        <v>0</v>
      </c>
      <c r="M317" s="70" t="e">
        <f>L317/$L$318</f>
        <v>#DIV/0!</v>
      </c>
      <c r="N317" s="335"/>
      <c r="O317" s="176">
        <v>0</v>
      </c>
      <c r="P317" s="176">
        <v>0</v>
      </c>
      <c r="Q317" s="178">
        <f>O317+P317</f>
        <v>0</v>
      </c>
      <c r="R317" s="70" t="e">
        <f>Q317/$Q$318</f>
        <v>#DIV/0!</v>
      </c>
      <c r="S317" s="336"/>
      <c r="T317" s="323"/>
      <c r="U317" s="176">
        <v>0</v>
      </c>
      <c r="V317" s="176">
        <v>0</v>
      </c>
      <c r="W317" s="163">
        <f t="shared" si="4"/>
        <v>0</v>
      </c>
      <c r="X317" s="316"/>
    </row>
    <row r="318" spans="1:36" s="23" customFormat="1" ht="15.75" customHeight="1" thickBot="1" x14ac:dyDescent="0.3">
      <c r="A318" s="330" t="s">
        <v>51</v>
      </c>
      <c r="B318" s="331"/>
      <c r="C318" s="332"/>
      <c r="D318" s="177"/>
      <c r="E318" s="24"/>
      <c r="F318" s="19">
        <f>SUM(F313:F317)</f>
        <v>0</v>
      </c>
      <c r="G318" s="19">
        <f>SUM(G313:G317)</f>
        <v>0</v>
      </c>
      <c r="H318" s="19">
        <f>SUM(H313:H317)</f>
        <v>0</v>
      </c>
      <c r="I318" s="20">
        <v>1</v>
      </c>
      <c r="J318" s="19">
        <f>SUM(J313:J317)</f>
        <v>0</v>
      </c>
      <c r="K318" s="19">
        <f>SUM(K313:K317)</f>
        <v>0</v>
      </c>
      <c r="L318" s="19">
        <f>SUM(L313:L317)</f>
        <v>0</v>
      </c>
      <c r="M318" s="20">
        <v>1</v>
      </c>
      <c r="N318" s="19">
        <f>N313</f>
        <v>0</v>
      </c>
      <c r="O318" s="19">
        <f>SUM(O313:O317)</f>
        <v>0</v>
      </c>
      <c r="P318" s="19">
        <f>SUM(P313:P317)</f>
        <v>0</v>
      </c>
      <c r="Q318" s="19">
        <f>SUM(Q313:Q317)</f>
        <v>0</v>
      </c>
      <c r="R318" s="20">
        <v>1</v>
      </c>
      <c r="S318" s="19">
        <f>S313</f>
        <v>0</v>
      </c>
      <c r="T318" s="22">
        <f>T313</f>
        <v>0</v>
      </c>
      <c r="U318" s="164">
        <f>SUM(U313:U317)</f>
        <v>0</v>
      </c>
      <c r="V318" s="74">
        <f>SUM(V313:V317)</f>
        <v>0</v>
      </c>
      <c r="W318" s="165">
        <f t="shared" si="4"/>
        <v>0</v>
      </c>
      <c r="X318" s="187">
        <f>IFERROR(((1-(1-T318)*W318)*1),0)</f>
        <v>1</v>
      </c>
      <c r="Y318" s="66"/>
      <c r="Z318" s="66"/>
      <c r="AA318" s="66"/>
      <c r="AB318" s="66"/>
      <c r="AC318" s="66"/>
      <c r="AD318" s="66"/>
      <c r="AE318" s="66"/>
      <c r="AF318" s="66"/>
      <c r="AG318" s="66"/>
      <c r="AH318" s="66"/>
      <c r="AI318" s="66"/>
      <c r="AJ318" s="66"/>
    </row>
    <row r="319" spans="1:36" ht="15" customHeight="1" x14ac:dyDescent="0.25">
      <c r="A319" s="337">
        <f>A313+1</f>
        <v>53</v>
      </c>
      <c r="B319" s="341"/>
      <c r="C319" s="321"/>
      <c r="D319" s="321"/>
      <c r="E319" s="35" t="s">
        <v>45</v>
      </c>
      <c r="F319" s="176">
        <v>0</v>
      </c>
      <c r="G319" s="176">
        <v>0</v>
      </c>
      <c r="H319" s="178">
        <f>F319+G319</f>
        <v>0</v>
      </c>
      <c r="I319" s="70" t="e">
        <f>H319/$H$324</f>
        <v>#DIV/0!</v>
      </c>
      <c r="J319" s="176">
        <v>0</v>
      </c>
      <c r="K319" s="176">
        <v>0</v>
      </c>
      <c r="L319" s="178">
        <f>J319+K319</f>
        <v>0</v>
      </c>
      <c r="M319" s="70" t="e">
        <f>L319/$L$324</f>
        <v>#DIV/0!</v>
      </c>
      <c r="N319" s="335">
        <v>0</v>
      </c>
      <c r="O319" s="176">
        <v>0</v>
      </c>
      <c r="P319" s="176">
        <v>0</v>
      </c>
      <c r="Q319" s="178">
        <f>O319+P319</f>
        <v>0</v>
      </c>
      <c r="R319" s="70" t="e">
        <f>Q319/$Q$324</f>
        <v>#DIV/0!</v>
      </c>
      <c r="S319" s="336">
        <f>N324-Q324</f>
        <v>0</v>
      </c>
      <c r="T319" s="323">
        <f>IFERROR((S319/N324),0)</f>
        <v>0</v>
      </c>
      <c r="U319" s="176">
        <v>0</v>
      </c>
      <c r="V319" s="176">
        <v>0</v>
      </c>
      <c r="W319" s="163">
        <f t="shared" si="4"/>
        <v>0</v>
      </c>
      <c r="X319" s="314"/>
    </row>
    <row r="320" spans="1:36" ht="15" customHeight="1" x14ac:dyDescent="0.25">
      <c r="A320" s="337"/>
      <c r="B320" s="341"/>
      <c r="C320" s="321"/>
      <c r="D320" s="321"/>
      <c r="E320" s="35" t="s">
        <v>46</v>
      </c>
      <c r="F320" s="176">
        <v>0</v>
      </c>
      <c r="G320" s="176">
        <v>0</v>
      </c>
      <c r="H320" s="178">
        <f>F320+G320</f>
        <v>0</v>
      </c>
      <c r="I320" s="70" t="e">
        <f>H320/$H$324</f>
        <v>#DIV/0!</v>
      </c>
      <c r="J320" s="176">
        <v>0</v>
      </c>
      <c r="K320" s="176">
        <v>0</v>
      </c>
      <c r="L320" s="178">
        <f>J320+K320</f>
        <v>0</v>
      </c>
      <c r="M320" s="70" t="e">
        <f>L320/$L$324</f>
        <v>#DIV/0!</v>
      </c>
      <c r="N320" s="335"/>
      <c r="O320" s="176">
        <v>0</v>
      </c>
      <c r="P320" s="176">
        <v>0</v>
      </c>
      <c r="Q320" s="178">
        <f>O320+P320</f>
        <v>0</v>
      </c>
      <c r="R320" s="70" t="e">
        <f>Q320/$Q$324</f>
        <v>#DIV/0!</v>
      </c>
      <c r="S320" s="336"/>
      <c r="T320" s="323"/>
      <c r="U320" s="176">
        <v>0</v>
      </c>
      <c r="V320" s="176">
        <v>0</v>
      </c>
      <c r="W320" s="163">
        <f t="shared" si="4"/>
        <v>0</v>
      </c>
      <c r="X320" s="315"/>
    </row>
    <row r="321" spans="1:36" ht="15" customHeight="1" x14ac:dyDescent="0.25">
      <c r="A321" s="337"/>
      <c r="B321" s="341"/>
      <c r="C321" s="321"/>
      <c r="D321" s="321"/>
      <c r="E321" s="35" t="s">
        <v>47</v>
      </c>
      <c r="F321" s="176">
        <v>0</v>
      </c>
      <c r="G321" s="176">
        <v>0</v>
      </c>
      <c r="H321" s="178">
        <f>F321+G321</f>
        <v>0</v>
      </c>
      <c r="I321" s="70" t="e">
        <f>H321/$H$324</f>
        <v>#DIV/0!</v>
      </c>
      <c r="J321" s="176">
        <v>0</v>
      </c>
      <c r="K321" s="176">
        <v>0</v>
      </c>
      <c r="L321" s="178">
        <f>J321+K321</f>
        <v>0</v>
      </c>
      <c r="M321" s="70" t="e">
        <f>L321/$L$324</f>
        <v>#DIV/0!</v>
      </c>
      <c r="N321" s="335"/>
      <c r="O321" s="176">
        <v>0</v>
      </c>
      <c r="P321" s="176">
        <v>0</v>
      </c>
      <c r="Q321" s="178">
        <f>O321+P321</f>
        <v>0</v>
      </c>
      <c r="R321" s="70" t="e">
        <f>Q321/$Q$324</f>
        <v>#DIV/0!</v>
      </c>
      <c r="S321" s="336"/>
      <c r="T321" s="323"/>
      <c r="U321" s="176">
        <v>0</v>
      </c>
      <c r="V321" s="176">
        <v>0</v>
      </c>
      <c r="W321" s="163">
        <f t="shared" si="4"/>
        <v>0</v>
      </c>
      <c r="X321" s="315"/>
    </row>
    <row r="322" spans="1:36" ht="15" customHeight="1" x14ac:dyDescent="0.25">
      <c r="A322" s="337"/>
      <c r="B322" s="341"/>
      <c r="C322" s="321"/>
      <c r="D322" s="321"/>
      <c r="E322" s="35" t="s">
        <v>48</v>
      </c>
      <c r="F322" s="176">
        <v>0</v>
      </c>
      <c r="G322" s="176">
        <v>0</v>
      </c>
      <c r="H322" s="178">
        <f>F322+G322</f>
        <v>0</v>
      </c>
      <c r="I322" s="70" t="e">
        <f>H322/$H$324</f>
        <v>#DIV/0!</v>
      </c>
      <c r="J322" s="176">
        <v>0</v>
      </c>
      <c r="K322" s="176">
        <v>0</v>
      </c>
      <c r="L322" s="178">
        <f>J322+K322</f>
        <v>0</v>
      </c>
      <c r="M322" s="70" t="e">
        <f>L322/$L$324</f>
        <v>#DIV/0!</v>
      </c>
      <c r="N322" s="335"/>
      <c r="O322" s="176">
        <v>0</v>
      </c>
      <c r="P322" s="176">
        <v>0</v>
      </c>
      <c r="Q322" s="178">
        <f>O322+P322</f>
        <v>0</v>
      </c>
      <c r="R322" s="70" t="e">
        <f>Q322/$Q$324</f>
        <v>#DIV/0!</v>
      </c>
      <c r="S322" s="336"/>
      <c r="T322" s="323"/>
      <c r="U322" s="176">
        <v>0</v>
      </c>
      <c r="V322" s="176">
        <v>0</v>
      </c>
      <c r="W322" s="163">
        <f t="shared" si="4"/>
        <v>0</v>
      </c>
      <c r="X322" s="315"/>
    </row>
    <row r="323" spans="1:36" ht="15.75" customHeight="1" thickBot="1" x14ac:dyDescent="0.3">
      <c r="A323" s="337"/>
      <c r="B323" s="341"/>
      <c r="C323" s="321"/>
      <c r="D323" s="321"/>
      <c r="E323" s="35" t="s">
        <v>49</v>
      </c>
      <c r="F323" s="176">
        <v>0</v>
      </c>
      <c r="G323" s="176">
        <v>0</v>
      </c>
      <c r="H323" s="178">
        <f>F323+G323</f>
        <v>0</v>
      </c>
      <c r="I323" s="70" t="e">
        <f>H323/$H$324</f>
        <v>#DIV/0!</v>
      </c>
      <c r="J323" s="176">
        <v>0</v>
      </c>
      <c r="K323" s="176">
        <v>0</v>
      </c>
      <c r="L323" s="178">
        <f>J323+K323</f>
        <v>0</v>
      </c>
      <c r="M323" s="70" t="e">
        <f>L323/$L$324</f>
        <v>#DIV/0!</v>
      </c>
      <c r="N323" s="335"/>
      <c r="O323" s="176">
        <v>0</v>
      </c>
      <c r="P323" s="176">
        <v>0</v>
      </c>
      <c r="Q323" s="178">
        <f>O323+P323</f>
        <v>0</v>
      </c>
      <c r="R323" s="70" t="e">
        <f>Q323/$Q$324</f>
        <v>#DIV/0!</v>
      </c>
      <c r="S323" s="336"/>
      <c r="T323" s="323"/>
      <c r="U323" s="176">
        <v>0</v>
      </c>
      <c r="V323" s="176">
        <v>0</v>
      </c>
      <c r="W323" s="163">
        <f t="shared" si="4"/>
        <v>0</v>
      </c>
      <c r="X323" s="316"/>
    </row>
    <row r="324" spans="1:36" s="23" customFormat="1" ht="15.75" customHeight="1" thickBot="1" x14ac:dyDescent="0.3">
      <c r="A324" s="330" t="s">
        <v>51</v>
      </c>
      <c r="B324" s="331"/>
      <c r="C324" s="332"/>
      <c r="D324" s="177"/>
      <c r="E324" s="24"/>
      <c r="F324" s="19">
        <f>SUM(F319:F323)</f>
        <v>0</v>
      </c>
      <c r="G324" s="19">
        <f>SUM(G319:G323)</f>
        <v>0</v>
      </c>
      <c r="H324" s="19">
        <f>SUM(H319:H323)</f>
        <v>0</v>
      </c>
      <c r="I324" s="20">
        <v>1</v>
      </c>
      <c r="J324" s="19">
        <f>SUM(J319:J323)</f>
        <v>0</v>
      </c>
      <c r="K324" s="19">
        <f>SUM(K319:K323)</f>
        <v>0</v>
      </c>
      <c r="L324" s="19">
        <f>SUM(L319:L323)</f>
        <v>0</v>
      </c>
      <c r="M324" s="20">
        <v>1</v>
      </c>
      <c r="N324" s="19">
        <f>N319</f>
        <v>0</v>
      </c>
      <c r="O324" s="19">
        <f>SUM(O319:O323)</f>
        <v>0</v>
      </c>
      <c r="P324" s="19">
        <f>SUM(P319:P323)</f>
        <v>0</v>
      </c>
      <c r="Q324" s="19">
        <f>SUM(Q319:Q323)</f>
        <v>0</v>
      </c>
      <c r="R324" s="20">
        <v>1</v>
      </c>
      <c r="S324" s="19">
        <f>S319</f>
        <v>0</v>
      </c>
      <c r="T324" s="22">
        <f>T319</f>
        <v>0</v>
      </c>
      <c r="U324" s="164">
        <f>SUM(U319:U323)</f>
        <v>0</v>
      </c>
      <c r="V324" s="74">
        <f>SUM(V319:V323)</f>
        <v>0</v>
      </c>
      <c r="W324" s="165">
        <f t="shared" si="4"/>
        <v>0</v>
      </c>
      <c r="X324" s="187">
        <f>IFERROR(((1-(1-T324)*W324)*1),0)</f>
        <v>1</v>
      </c>
      <c r="Y324" s="66"/>
      <c r="Z324" s="66"/>
      <c r="AA324" s="66"/>
      <c r="AB324" s="66"/>
      <c r="AC324" s="66"/>
      <c r="AD324" s="66"/>
      <c r="AE324" s="66"/>
      <c r="AF324" s="66"/>
      <c r="AG324" s="66"/>
      <c r="AH324" s="66"/>
      <c r="AI324" s="66"/>
      <c r="AJ324" s="66"/>
    </row>
    <row r="325" spans="1:36" ht="15" customHeight="1" x14ac:dyDescent="0.25">
      <c r="A325" s="337">
        <f>A319+1</f>
        <v>54</v>
      </c>
      <c r="B325" s="341"/>
      <c r="C325" s="321"/>
      <c r="D325" s="321"/>
      <c r="E325" s="35" t="s">
        <v>45</v>
      </c>
      <c r="F325" s="176">
        <v>0</v>
      </c>
      <c r="G325" s="176">
        <v>0</v>
      </c>
      <c r="H325" s="178">
        <f>F325+G325</f>
        <v>0</v>
      </c>
      <c r="I325" s="70" t="e">
        <f>H325/$H$330</f>
        <v>#DIV/0!</v>
      </c>
      <c r="J325" s="176">
        <v>0</v>
      </c>
      <c r="K325" s="176">
        <v>0</v>
      </c>
      <c r="L325" s="178">
        <f>J325+K325</f>
        <v>0</v>
      </c>
      <c r="M325" s="70" t="e">
        <f>L325/$L$330</f>
        <v>#DIV/0!</v>
      </c>
      <c r="N325" s="335">
        <v>0</v>
      </c>
      <c r="O325" s="176">
        <v>0</v>
      </c>
      <c r="P325" s="176">
        <v>0</v>
      </c>
      <c r="Q325" s="178">
        <f>O325+P325</f>
        <v>0</v>
      </c>
      <c r="R325" s="70" t="e">
        <f>Q325/$Q$330</f>
        <v>#DIV/0!</v>
      </c>
      <c r="S325" s="336">
        <f>N330-Q330</f>
        <v>0</v>
      </c>
      <c r="T325" s="323">
        <f>IFERROR((S325/N330),0)</f>
        <v>0</v>
      </c>
      <c r="U325" s="176">
        <v>0</v>
      </c>
      <c r="V325" s="176">
        <v>0</v>
      </c>
      <c r="W325" s="163">
        <f t="shared" si="4"/>
        <v>0</v>
      </c>
      <c r="X325" s="314"/>
    </row>
    <row r="326" spans="1:36" ht="15" customHeight="1" x14ac:dyDescent="0.25">
      <c r="A326" s="337"/>
      <c r="B326" s="341"/>
      <c r="C326" s="321"/>
      <c r="D326" s="321"/>
      <c r="E326" s="35" t="s">
        <v>46</v>
      </c>
      <c r="F326" s="176">
        <v>0</v>
      </c>
      <c r="G326" s="176">
        <v>0</v>
      </c>
      <c r="H326" s="178">
        <f>F326+G326</f>
        <v>0</v>
      </c>
      <c r="I326" s="70" t="e">
        <f>H326/$H$330</f>
        <v>#DIV/0!</v>
      </c>
      <c r="J326" s="176">
        <v>0</v>
      </c>
      <c r="K326" s="176">
        <v>0</v>
      </c>
      <c r="L326" s="178">
        <f>J326+K326</f>
        <v>0</v>
      </c>
      <c r="M326" s="70" t="e">
        <f>L326/$L$330</f>
        <v>#DIV/0!</v>
      </c>
      <c r="N326" s="335"/>
      <c r="O326" s="176">
        <v>0</v>
      </c>
      <c r="P326" s="176">
        <v>0</v>
      </c>
      <c r="Q326" s="178">
        <f>O326+P326</f>
        <v>0</v>
      </c>
      <c r="R326" s="70" t="e">
        <f>Q326/$Q$330</f>
        <v>#DIV/0!</v>
      </c>
      <c r="S326" s="336"/>
      <c r="T326" s="323"/>
      <c r="U326" s="176">
        <v>0</v>
      </c>
      <c r="V326" s="176">
        <v>0</v>
      </c>
      <c r="W326" s="163">
        <f t="shared" si="4"/>
        <v>0</v>
      </c>
      <c r="X326" s="315"/>
    </row>
    <row r="327" spans="1:36" ht="15" customHeight="1" x14ac:dyDescent="0.25">
      <c r="A327" s="337"/>
      <c r="B327" s="341"/>
      <c r="C327" s="321"/>
      <c r="D327" s="321"/>
      <c r="E327" s="35" t="s">
        <v>47</v>
      </c>
      <c r="F327" s="176">
        <v>0</v>
      </c>
      <c r="G327" s="176">
        <v>0</v>
      </c>
      <c r="H327" s="178">
        <f>F327+G327</f>
        <v>0</v>
      </c>
      <c r="I327" s="70" t="e">
        <f>H327/$H$330</f>
        <v>#DIV/0!</v>
      </c>
      <c r="J327" s="176">
        <v>0</v>
      </c>
      <c r="K327" s="176">
        <v>0</v>
      </c>
      <c r="L327" s="178">
        <f>J327+K327</f>
        <v>0</v>
      </c>
      <c r="M327" s="70" t="e">
        <f>L327/$L$330</f>
        <v>#DIV/0!</v>
      </c>
      <c r="N327" s="335"/>
      <c r="O327" s="176">
        <v>0</v>
      </c>
      <c r="P327" s="176">
        <v>0</v>
      </c>
      <c r="Q327" s="178">
        <f>O327+P327</f>
        <v>0</v>
      </c>
      <c r="R327" s="70" t="e">
        <f>Q327/$Q$330</f>
        <v>#DIV/0!</v>
      </c>
      <c r="S327" s="336"/>
      <c r="T327" s="323"/>
      <c r="U327" s="176">
        <v>0</v>
      </c>
      <c r="V327" s="176">
        <v>0</v>
      </c>
      <c r="W327" s="163">
        <f t="shared" ref="W327:W390" si="5">IFERROR(((V327/U327)*1),0)</f>
        <v>0</v>
      </c>
      <c r="X327" s="315"/>
    </row>
    <row r="328" spans="1:36" ht="15" customHeight="1" x14ac:dyDescent="0.25">
      <c r="A328" s="337"/>
      <c r="B328" s="341"/>
      <c r="C328" s="321"/>
      <c r="D328" s="321"/>
      <c r="E328" s="35" t="s">
        <v>48</v>
      </c>
      <c r="F328" s="176">
        <v>0</v>
      </c>
      <c r="G328" s="176">
        <v>0</v>
      </c>
      <c r="H328" s="178">
        <f>F328+G328</f>
        <v>0</v>
      </c>
      <c r="I328" s="70" t="e">
        <f>H328/$H$330</f>
        <v>#DIV/0!</v>
      </c>
      <c r="J328" s="176">
        <v>0</v>
      </c>
      <c r="K328" s="176">
        <v>0</v>
      </c>
      <c r="L328" s="178">
        <f>J328+K328</f>
        <v>0</v>
      </c>
      <c r="M328" s="70" t="e">
        <f>L328/$L$330</f>
        <v>#DIV/0!</v>
      </c>
      <c r="N328" s="335"/>
      <c r="O328" s="176">
        <v>0</v>
      </c>
      <c r="P328" s="176">
        <v>0</v>
      </c>
      <c r="Q328" s="178">
        <f>O328+P328</f>
        <v>0</v>
      </c>
      <c r="R328" s="70" t="e">
        <f>Q328/$Q$330</f>
        <v>#DIV/0!</v>
      </c>
      <c r="S328" s="336"/>
      <c r="T328" s="323"/>
      <c r="U328" s="176">
        <v>0</v>
      </c>
      <c r="V328" s="176">
        <v>0</v>
      </c>
      <c r="W328" s="163">
        <f t="shared" si="5"/>
        <v>0</v>
      </c>
      <c r="X328" s="315"/>
    </row>
    <row r="329" spans="1:36" ht="15.75" customHeight="1" thickBot="1" x14ac:dyDescent="0.3">
      <c r="A329" s="337"/>
      <c r="B329" s="341"/>
      <c r="C329" s="321"/>
      <c r="D329" s="321"/>
      <c r="E329" s="35" t="s">
        <v>49</v>
      </c>
      <c r="F329" s="176">
        <v>0</v>
      </c>
      <c r="G329" s="176">
        <v>0</v>
      </c>
      <c r="H329" s="178">
        <f>F329+G329</f>
        <v>0</v>
      </c>
      <c r="I329" s="70" t="e">
        <f>H329/$H$330</f>
        <v>#DIV/0!</v>
      </c>
      <c r="J329" s="176">
        <v>0</v>
      </c>
      <c r="K329" s="176">
        <v>0</v>
      </c>
      <c r="L329" s="178">
        <f>J329+K329</f>
        <v>0</v>
      </c>
      <c r="M329" s="70" t="e">
        <f>L329/$L$330</f>
        <v>#DIV/0!</v>
      </c>
      <c r="N329" s="335"/>
      <c r="O329" s="176">
        <v>0</v>
      </c>
      <c r="P329" s="176">
        <v>0</v>
      </c>
      <c r="Q329" s="178">
        <f>O329+P329</f>
        <v>0</v>
      </c>
      <c r="R329" s="70" t="e">
        <f>Q329/$Q$330</f>
        <v>#DIV/0!</v>
      </c>
      <c r="S329" s="336"/>
      <c r="T329" s="323"/>
      <c r="U329" s="176">
        <v>0</v>
      </c>
      <c r="V329" s="176">
        <v>0</v>
      </c>
      <c r="W329" s="163">
        <f t="shared" si="5"/>
        <v>0</v>
      </c>
      <c r="X329" s="316"/>
    </row>
    <row r="330" spans="1:36" s="23" customFormat="1" ht="15.75" customHeight="1" thickBot="1" x14ac:dyDescent="0.3">
      <c r="A330" s="330" t="s">
        <v>51</v>
      </c>
      <c r="B330" s="331"/>
      <c r="C330" s="332"/>
      <c r="D330" s="177"/>
      <c r="E330" s="24"/>
      <c r="F330" s="19">
        <f>SUM(F325:F329)</f>
        <v>0</v>
      </c>
      <c r="G330" s="19">
        <f>SUM(G325:G329)</f>
        <v>0</v>
      </c>
      <c r="H330" s="19">
        <f>SUM(H325:H329)</f>
        <v>0</v>
      </c>
      <c r="I330" s="20">
        <v>1</v>
      </c>
      <c r="J330" s="19">
        <f>SUM(J325:J329)</f>
        <v>0</v>
      </c>
      <c r="K330" s="19">
        <f>SUM(K325:K329)</f>
        <v>0</v>
      </c>
      <c r="L330" s="19">
        <f>SUM(L325:L329)</f>
        <v>0</v>
      </c>
      <c r="M330" s="20">
        <v>1</v>
      </c>
      <c r="N330" s="19">
        <f>N325</f>
        <v>0</v>
      </c>
      <c r="O330" s="19">
        <f>SUM(O325:O329)</f>
        <v>0</v>
      </c>
      <c r="P330" s="19">
        <f>SUM(P325:P329)</f>
        <v>0</v>
      </c>
      <c r="Q330" s="19">
        <f>SUM(Q325:Q329)</f>
        <v>0</v>
      </c>
      <c r="R330" s="20">
        <v>1</v>
      </c>
      <c r="S330" s="19">
        <f>S325</f>
        <v>0</v>
      </c>
      <c r="T330" s="22">
        <f>T325</f>
        <v>0</v>
      </c>
      <c r="U330" s="164">
        <f>SUM(U325:U329)</f>
        <v>0</v>
      </c>
      <c r="V330" s="74">
        <f>SUM(V325:V329)</f>
        <v>0</v>
      </c>
      <c r="W330" s="165">
        <f t="shared" si="5"/>
        <v>0</v>
      </c>
      <c r="X330" s="187">
        <f>IFERROR(((1-(1-T330)*W330)*1),0)</f>
        <v>1</v>
      </c>
      <c r="Y330" s="66"/>
      <c r="Z330" s="66"/>
      <c r="AA330" s="66"/>
      <c r="AB330" s="66"/>
      <c r="AC330" s="66"/>
      <c r="AD330" s="66"/>
      <c r="AE330" s="66"/>
      <c r="AF330" s="66"/>
      <c r="AG330" s="66"/>
      <c r="AH330" s="66"/>
      <c r="AI330" s="66"/>
      <c r="AJ330" s="66"/>
    </row>
    <row r="331" spans="1:36" ht="15" customHeight="1" x14ac:dyDescent="0.25">
      <c r="A331" s="337">
        <f>A325+1</f>
        <v>55</v>
      </c>
      <c r="B331" s="341"/>
      <c r="C331" s="321"/>
      <c r="D331" s="321"/>
      <c r="E331" s="35" t="s">
        <v>45</v>
      </c>
      <c r="F331" s="176">
        <v>0</v>
      </c>
      <c r="G331" s="176">
        <v>0</v>
      </c>
      <c r="H331" s="178">
        <f>F331+G331</f>
        <v>0</v>
      </c>
      <c r="I331" s="70" t="e">
        <f>H331/$H$336</f>
        <v>#DIV/0!</v>
      </c>
      <c r="J331" s="176">
        <v>0</v>
      </c>
      <c r="K331" s="176">
        <v>0</v>
      </c>
      <c r="L331" s="178">
        <f>J331+K331</f>
        <v>0</v>
      </c>
      <c r="M331" s="70" t="e">
        <f>L331/$L$336</f>
        <v>#DIV/0!</v>
      </c>
      <c r="N331" s="335">
        <v>0</v>
      </c>
      <c r="O331" s="176">
        <v>0</v>
      </c>
      <c r="P331" s="176">
        <v>0</v>
      </c>
      <c r="Q331" s="178">
        <f>O331+P331</f>
        <v>0</v>
      </c>
      <c r="R331" s="70" t="e">
        <f>Q331/$Q$336</f>
        <v>#DIV/0!</v>
      </c>
      <c r="S331" s="336">
        <f>N336-Q336</f>
        <v>0</v>
      </c>
      <c r="T331" s="323">
        <f>IFERROR((S331/N336),0)</f>
        <v>0</v>
      </c>
      <c r="U331" s="176">
        <v>0</v>
      </c>
      <c r="V331" s="176">
        <v>0</v>
      </c>
      <c r="W331" s="163">
        <f t="shared" si="5"/>
        <v>0</v>
      </c>
      <c r="X331" s="314"/>
    </row>
    <row r="332" spans="1:36" ht="15" customHeight="1" x14ac:dyDescent="0.25">
      <c r="A332" s="337"/>
      <c r="B332" s="341"/>
      <c r="C332" s="321"/>
      <c r="D332" s="321"/>
      <c r="E332" s="35" t="s">
        <v>46</v>
      </c>
      <c r="F332" s="176">
        <v>0</v>
      </c>
      <c r="G332" s="176">
        <v>0</v>
      </c>
      <c r="H332" s="178">
        <f>F332+G332</f>
        <v>0</v>
      </c>
      <c r="I332" s="70" t="e">
        <f>H332/$H$336</f>
        <v>#DIV/0!</v>
      </c>
      <c r="J332" s="176">
        <v>0</v>
      </c>
      <c r="K332" s="176">
        <v>0</v>
      </c>
      <c r="L332" s="178">
        <f>J332+K332</f>
        <v>0</v>
      </c>
      <c r="M332" s="70" t="e">
        <f>L332/$L$336</f>
        <v>#DIV/0!</v>
      </c>
      <c r="N332" s="335"/>
      <c r="O332" s="176">
        <v>0</v>
      </c>
      <c r="P332" s="176">
        <v>0</v>
      </c>
      <c r="Q332" s="178">
        <f>O332+P332</f>
        <v>0</v>
      </c>
      <c r="R332" s="70" t="e">
        <f>Q332/$Q$336</f>
        <v>#DIV/0!</v>
      </c>
      <c r="S332" s="336"/>
      <c r="T332" s="323"/>
      <c r="U332" s="176">
        <v>0</v>
      </c>
      <c r="V332" s="176">
        <v>0</v>
      </c>
      <c r="W332" s="163">
        <f t="shared" si="5"/>
        <v>0</v>
      </c>
      <c r="X332" s="315"/>
    </row>
    <row r="333" spans="1:36" ht="15" customHeight="1" x14ac:dyDescent="0.25">
      <c r="A333" s="337"/>
      <c r="B333" s="341"/>
      <c r="C333" s="321"/>
      <c r="D333" s="321"/>
      <c r="E333" s="35" t="s">
        <v>47</v>
      </c>
      <c r="F333" s="176">
        <v>0</v>
      </c>
      <c r="G333" s="176">
        <v>0</v>
      </c>
      <c r="H333" s="178">
        <f>F333+G333</f>
        <v>0</v>
      </c>
      <c r="I333" s="70" t="e">
        <f>H333/$H$336</f>
        <v>#DIV/0!</v>
      </c>
      <c r="J333" s="176">
        <v>0</v>
      </c>
      <c r="K333" s="176">
        <v>0</v>
      </c>
      <c r="L333" s="178">
        <f>J333+K333</f>
        <v>0</v>
      </c>
      <c r="M333" s="70" t="e">
        <f>L333/$L$336</f>
        <v>#DIV/0!</v>
      </c>
      <c r="N333" s="335"/>
      <c r="O333" s="176">
        <v>0</v>
      </c>
      <c r="P333" s="176">
        <v>0</v>
      </c>
      <c r="Q333" s="178">
        <f>O333+P333</f>
        <v>0</v>
      </c>
      <c r="R333" s="70" t="e">
        <f>Q333/$Q$336</f>
        <v>#DIV/0!</v>
      </c>
      <c r="S333" s="336"/>
      <c r="T333" s="323"/>
      <c r="U333" s="176">
        <v>0</v>
      </c>
      <c r="V333" s="176">
        <v>0</v>
      </c>
      <c r="W333" s="163">
        <f t="shared" si="5"/>
        <v>0</v>
      </c>
      <c r="X333" s="315"/>
    </row>
    <row r="334" spans="1:36" ht="15" customHeight="1" x14ac:dyDescent="0.25">
      <c r="A334" s="337"/>
      <c r="B334" s="341"/>
      <c r="C334" s="321"/>
      <c r="D334" s="321"/>
      <c r="E334" s="35" t="s">
        <v>48</v>
      </c>
      <c r="F334" s="176">
        <v>0</v>
      </c>
      <c r="G334" s="176">
        <v>0</v>
      </c>
      <c r="H334" s="178">
        <f>F334+G334</f>
        <v>0</v>
      </c>
      <c r="I334" s="70" t="e">
        <f>H334/$H$336</f>
        <v>#DIV/0!</v>
      </c>
      <c r="J334" s="176">
        <v>0</v>
      </c>
      <c r="K334" s="176">
        <v>0</v>
      </c>
      <c r="L334" s="178">
        <f>J334+K334</f>
        <v>0</v>
      </c>
      <c r="M334" s="70" t="e">
        <f>L334/$L$336</f>
        <v>#DIV/0!</v>
      </c>
      <c r="N334" s="335"/>
      <c r="O334" s="176">
        <v>0</v>
      </c>
      <c r="P334" s="176">
        <v>0</v>
      </c>
      <c r="Q334" s="178">
        <f>O334+P334</f>
        <v>0</v>
      </c>
      <c r="R334" s="70" t="e">
        <f>Q334/$Q$336</f>
        <v>#DIV/0!</v>
      </c>
      <c r="S334" s="336"/>
      <c r="T334" s="323"/>
      <c r="U334" s="176">
        <v>0</v>
      </c>
      <c r="V334" s="176">
        <v>0</v>
      </c>
      <c r="W334" s="163">
        <f t="shared" si="5"/>
        <v>0</v>
      </c>
      <c r="X334" s="315"/>
    </row>
    <row r="335" spans="1:36" ht="15.75" customHeight="1" thickBot="1" x14ac:dyDescent="0.3">
      <c r="A335" s="337"/>
      <c r="B335" s="341"/>
      <c r="C335" s="321"/>
      <c r="D335" s="321"/>
      <c r="E335" s="35" t="s">
        <v>49</v>
      </c>
      <c r="F335" s="176">
        <v>0</v>
      </c>
      <c r="G335" s="176">
        <v>0</v>
      </c>
      <c r="H335" s="178">
        <f>F335+G335</f>
        <v>0</v>
      </c>
      <c r="I335" s="70" t="e">
        <f>H335/$H$336</f>
        <v>#DIV/0!</v>
      </c>
      <c r="J335" s="176">
        <v>0</v>
      </c>
      <c r="K335" s="176">
        <v>0</v>
      </c>
      <c r="L335" s="178">
        <f>J335+K335</f>
        <v>0</v>
      </c>
      <c r="M335" s="70" t="e">
        <f>L335/$L$336</f>
        <v>#DIV/0!</v>
      </c>
      <c r="N335" s="335"/>
      <c r="O335" s="176">
        <v>0</v>
      </c>
      <c r="P335" s="176">
        <v>0</v>
      </c>
      <c r="Q335" s="178">
        <f>O335+P335</f>
        <v>0</v>
      </c>
      <c r="R335" s="70" t="e">
        <f>Q335/$Q$336</f>
        <v>#DIV/0!</v>
      </c>
      <c r="S335" s="336"/>
      <c r="T335" s="323"/>
      <c r="U335" s="176">
        <v>0</v>
      </c>
      <c r="V335" s="176">
        <v>0</v>
      </c>
      <c r="W335" s="163">
        <f t="shared" si="5"/>
        <v>0</v>
      </c>
      <c r="X335" s="316"/>
    </row>
    <row r="336" spans="1:36" s="23" customFormat="1" ht="15.75" customHeight="1" thickBot="1" x14ac:dyDescent="0.3">
      <c r="A336" s="330" t="s">
        <v>51</v>
      </c>
      <c r="B336" s="331"/>
      <c r="C336" s="332"/>
      <c r="D336" s="177"/>
      <c r="E336" s="24"/>
      <c r="F336" s="19">
        <f>SUM(F331:F335)</f>
        <v>0</v>
      </c>
      <c r="G336" s="19">
        <f>SUM(G331:G335)</f>
        <v>0</v>
      </c>
      <c r="H336" s="19">
        <f>SUM(H331:H335)</f>
        <v>0</v>
      </c>
      <c r="I336" s="20">
        <v>1</v>
      </c>
      <c r="J336" s="19">
        <f>SUM(J331:J335)</f>
        <v>0</v>
      </c>
      <c r="K336" s="19">
        <f>SUM(K331:K335)</f>
        <v>0</v>
      </c>
      <c r="L336" s="19">
        <f>SUM(L331:L335)</f>
        <v>0</v>
      </c>
      <c r="M336" s="20">
        <v>1</v>
      </c>
      <c r="N336" s="19">
        <f>N331</f>
        <v>0</v>
      </c>
      <c r="O336" s="19">
        <f>SUM(O331:O335)</f>
        <v>0</v>
      </c>
      <c r="P336" s="19">
        <f>SUM(P331:P335)</f>
        <v>0</v>
      </c>
      <c r="Q336" s="19">
        <f>SUM(Q331:Q335)</f>
        <v>0</v>
      </c>
      <c r="R336" s="20">
        <v>1</v>
      </c>
      <c r="S336" s="19">
        <f>S331</f>
        <v>0</v>
      </c>
      <c r="T336" s="22">
        <f>T331</f>
        <v>0</v>
      </c>
      <c r="U336" s="164">
        <f>SUM(U331:U335)</f>
        <v>0</v>
      </c>
      <c r="V336" s="74">
        <f>SUM(V331:V335)</f>
        <v>0</v>
      </c>
      <c r="W336" s="165">
        <f t="shared" si="5"/>
        <v>0</v>
      </c>
      <c r="X336" s="187">
        <f>IFERROR(((1-(1-T336)*W336)*1),0)</f>
        <v>1</v>
      </c>
      <c r="Y336" s="66"/>
      <c r="Z336" s="66"/>
      <c r="AA336" s="66"/>
      <c r="AB336" s="66"/>
      <c r="AC336" s="66"/>
      <c r="AD336" s="66"/>
      <c r="AE336" s="66"/>
      <c r="AF336" s="66"/>
      <c r="AG336" s="66"/>
      <c r="AH336" s="66"/>
      <c r="AI336" s="66"/>
      <c r="AJ336" s="66"/>
    </row>
    <row r="337" spans="1:36" ht="15" customHeight="1" x14ac:dyDescent="0.25">
      <c r="A337" s="337">
        <f>A331+1</f>
        <v>56</v>
      </c>
      <c r="B337" s="341"/>
      <c r="C337" s="321"/>
      <c r="D337" s="321"/>
      <c r="E337" s="35" t="s">
        <v>45</v>
      </c>
      <c r="F337" s="176">
        <v>0</v>
      </c>
      <c r="G337" s="176">
        <v>0</v>
      </c>
      <c r="H337" s="178">
        <f>F337+G337</f>
        <v>0</v>
      </c>
      <c r="I337" s="70" t="e">
        <f>H337/$H$342</f>
        <v>#DIV/0!</v>
      </c>
      <c r="J337" s="176">
        <v>0</v>
      </c>
      <c r="K337" s="176">
        <v>0</v>
      </c>
      <c r="L337" s="178">
        <f>J337+K337</f>
        <v>0</v>
      </c>
      <c r="M337" s="70" t="e">
        <f>L337/$L$342</f>
        <v>#DIV/0!</v>
      </c>
      <c r="N337" s="335">
        <v>0</v>
      </c>
      <c r="O337" s="176">
        <v>0</v>
      </c>
      <c r="P337" s="176">
        <v>0</v>
      </c>
      <c r="Q337" s="178">
        <f>O337+P337</f>
        <v>0</v>
      </c>
      <c r="R337" s="70" t="e">
        <f>Q337/$Q$342</f>
        <v>#DIV/0!</v>
      </c>
      <c r="S337" s="336">
        <f>N342-Q342</f>
        <v>0</v>
      </c>
      <c r="T337" s="323">
        <f>IFERROR((S337/N342),0)</f>
        <v>0</v>
      </c>
      <c r="U337" s="176">
        <v>0</v>
      </c>
      <c r="V337" s="176">
        <v>0</v>
      </c>
      <c r="W337" s="163">
        <f t="shared" si="5"/>
        <v>0</v>
      </c>
      <c r="X337" s="314"/>
    </row>
    <row r="338" spans="1:36" ht="15" customHeight="1" x14ac:dyDescent="0.25">
      <c r="A338" s="337"/>
      <c r="B338" s="341"/>
      <c r="C338" s="321"/>
      <c r="D338" s="321"/>
      <c r="E338" s="35" t="s">
        <v>46</v>
      </c>
      <c r="F338" s="176">
        <v>0</v>
      </c>
      <c r="G338" s="176">
        <v>0</v>
      </c>
      <c r="H338" s="178">
        <f>F338+G338</f>
        <v>0</v>
      </c>
      <c r="I338" s="70" t="e">
        <f>H338/$H$342</f>
        <v>#DIV/0!</v>
      </c>
      <c r="J338" s="176">
        <v>0</v>
      </c>
      <c r="K338" s="176">
        <v>0</v>
      </c>
      <c r="L338" s="178">
        <f>J338+K338</f>
        <v>0</v>
      </c>
      <c r="M338" s="70" t="e">
        <f>L338/$L$342</f>
        <v>#DIV/0!</v>
      </c>
      <c r="N338" s="335"/>
      <c r="O338" s="176">
        <v>0</v>
      </c>
      <c r="P338" s="176">
        <v>0</v>
      </c>
      <c r="Q338" s="178">
        <f>O338+P338</f>
        <v>0</v>
      </c>
      <c r="R338" s="70" t="e">
        <f>Q338/$Q$342</f>
        <v>#DIV/0!</v>
      </c>
      <c r="S338" s="336"/>
      <c r="T338" s="323"/>
      <c r="U338" s="176">
        <v>0</v>
      </c>
      <c r="V338" s="176">
        <v>0</v>
      </c>
      <c r="W338" s="163">
        <f t="shared" si="5"/>
        <v>0</v>
      </c>
      <c r="X338" s="315"/>
    </row>
    <row r="339" spans="1:36" ht="15" customHeight="1" x14ac:dyDescent="0.25">
      <c r="A339" s="337"/>
      <c r="B339" s="341"/>
      <c r="C339" s="321"/>
      <c r="D339" s="321"/>
      <c r="E339" s="35" t="s">
        <v>47</v>
      </c>
      <c r="F339" s="176">
        <v>0</v>
      </c>
      <c r="G339" s="176">
        <v>0</v>
      </c>
      <c r="H339" s="178">
        <f>F339+G339</f>
        <v>0</v>
      </c>
      <c r="I339" s="70" t="e">
        <f>H339/$H$342</f>
        <v>#DIV/0!</v>
      </c>
      <c r="J339" s="176">
        <v>0</v>
      </c>
      <c r="K339" s="176">
        <v>0</v>
      </c>
      <c r="L339" s="178">
        <f>J339+K339</f>
        <v>0</v>
      </c>
      <c r="M339" s="70" t="e">
        <f>L339/$L$342</f>
        <v>#DIV/0!</v>
      </c>
      <c r="N339" s="335"/>
      <c r="O339" s="176">
        <v>0</v>
      </c>
      <c r="P339" s="176">
        <v>0</v>
      </c>
      <c r="Q339" s="178">
        <f>O339+P339</f>
        <v>0</v>
      </c>
      <c r="R339" s="70" t="e">
        <f>Q339/$Q$342</f>
        <v>#DIV/0!</v>
      </c>
      <c r="S339" s="336"/>
      <c r="T339" s="323"/>
      <c r="U339" s="176">
        <v>0</v>
      </c>
      <c r="V339" s="176">
        <v>0</v>
      </c>
      <c r="W339" s="163">
        <f t="shared" si="5"/>
        <v>0</v>
      </c>
      <c r="X339" s="315"/>
    </row>
    <row r="340" spans="1:36" ht="15" customHeight="1" x14ac:dyDescent="0.25">
      <c r="A340" s="337"/>
      <c r="B340" s="341"/>
      <c r="C340" s="321"/>
      <c r="D340" s="321"/>
      <c r="E340" s="35" t="s">
        <v>48</v>
      </c>
      <c r="F340" s="176">
        <v>0</v>
      </c>
      <c r="G340" s="176">
        <v>0</v>
      </c>
      <c r="H340" s="178">
        <f>F340+G340</f>
        <v>0</v>
      </c>
      <c r="I340" s="70" t="e">
        <f>H340/$H$342</f>
        <v>#DIV/0!</v>
      </c>
      <c r="J340" s="176">
        <v>0</v>
      </c>
      <c r="K340" s="176">
        <v>0</v>
      </c>
      <c r="L340" s="178">
        <f>J340+K340</f>
        <v>0</v>
      </c>
      <c r="M340" s="70" t="e">
        <f>L340/$L$342</f>
        <v>#DIV/0!</v>
      </c>
      <c r="N340" s="335"/>
      <c r="O340" s="176">
        <v>0</v>
      </c>
      <c r="P340" s="176">
        <v>0</v>
      </c>
      <c r="Q340" s="178">
        <f>O340+P340</f>
        <v>0</v>
      </c>
      <c r="R340" s="70" t="e">
        <f>Q340/$Q$342</f>
        <v>#DIV/0!</v>
      </c>
      <c r="S340" s="336"/>
      <c r="T340" s="323"/>
      <c r="U340" s="176">
        <v>0</v>
      </c>
      <c r="V340" s="176">
        <v>0</v>
      </c>
      <c r="W340" s="163">
        <f t="shared" si="5"/>
        <v>0</v>
      </c>
      <c r="X340" s="315"/>
    </row>
    <row r="341" spans="1:36" ht="15.75" customHeight="1" thickBot="1" x14ac:dyDescent="0.3">
      <c r="A341" s="337"/>
      <c r="B341" s="341"/>
      <c r="C341" s="321"/>
      <c r="D341" s="321"/>
      <c r="E341" s="35" t="s">
        <v>49</v>
      </c>
      <c r="F341" s="176">
        <v>0</v>
      </c>
      <c r="G341" s="176">
        <v>0</v>
      </c>
      <c r="H341" s="178">
        <f>F341+G341</f>
        <v>0</v>
      </c>
      <c r="I341" s="70" t="e">
        <f>H341/$H$342</f>
        <v>#DIV/0!</v>
      </c>
      <c r="J341" s="176">
        <v>0</v>
      </c>
      <c r="K341" s="176">
        <v>0</v>
      </c>
      <c r="L341" s="178">
        <f>J341+K341</f>
        <v>0</v>
      </c>
      <c r="M341" s="70" t="e">
        <f>L341/$L$342</f>
        <v>#DIV/0!</v>
      </c>
      <c r="N341" s="335"/>
      <c r="O341" s="176">
        <v>0</v>
      </c>
      <c r="P341" s="176">
        <v>0</v>
      </c>
      <c r="Q341" s="178">
        <f>O341+P341</f>
        <v>0</v>
      </c>
      <c r="R341" s="70" t="e">
        <f>Q341/$Q$342</f>
        <v>#DIV/0!</v>
      </c>
      <c r="S341" s="336"/>
      <c r="T341" s="323"/>
      <c r="U341" s="176">
        <v>0</v>
      </c>
      <c r="V341" s="176">
        <v>0</v>
      </c>
      <c r="W341" s="163">
        <f t="shared" si="5"/>
        <v>0</v>
      </c>
      <c r="X341" s="316"/>
    </row>
    <row r="342" spans="1:36" s="23" customFormat="1" ht="15.75" customHeight="1" thickBot="1" x14ac:dyDescent="0.3">
      <c r="A342" s="330" t="s">
        <v>51</v>
      </c>
      <c r="B342" s="331"/>
      <c r="C342" s="332"/>
      <c r="D342" s="177"/>
      <c r="E342" s="24"/>
      <c r="F342" s="19">
        <f>SUM(F337:F341)</f>
        <v>0</v>
      </c>
      <c r="G342" s="19">
        <f>SUM(G337:G341)</f>
        <v>0</v>
      </c>
      <c r="H342" s="19">
        <f>SUM(H337:H341)</f>
        <v>0</v>
      </c>
      <c r="I342" s="20">
        <v>1</v>
      </c>
      <c r="J342" s="19">
        <f>SUM(J337:J341)</f>
        <v>0</v>
      </c>
      <c r="K342" s="19">
        <f>SUM(K337:K341)</f>
        <v>0</v>
      </c>
      <c r="L342" s="19">
        <f>SUM(L337:L341)</f>
        <v>0</v>
      </c>
      <c r="M342" s="20">
        <v>1</v>
      </c>
      <c r="N342" s="19">
        <f>N337</f>
        <v>0</v>
      </c>
      <c r="O342" s="19">
        <f>SUM(O337:O341)</f>
        <v>0</v>
      </c>
      <c r="P342" s="19">
        <f>SUM(P337:P341)</f>
        <v>0</v>
      </c>
      <c r="Q342" s="19">
        <f>SUM(Q337:Q341)</f>
        <v>0</v>
      </c>
      <c r="R342" s="20">
        <v>1</v>
      </c>
      <c r="S342" s="19">
        <f>S337</f>
        <v>0</v>
      </c>
      <c r="T342" s="22">
        <f>T337</f>
        <v>0</v>
      </c>
      <c r="U342" s="164">
        <f>SUM(U337:U341)</f>
        <v>0</v>
      </c>
      <c r="V342" s="74">
        <f>SUM(V337:V341)</f>
        <v>0</v>
      </c>
      <c r="W342" s="165">
        <f t="shared" si="5"/>
        <v>0</v>
      </c>
      <c r="X342" s="187">
        <f>IFERROR(((1-(1-T342)*W342)*1),0)</f>
        <v>1</v>
      </c>
      <c r="Y342" s="66"/>
      <c r="Z342" s="66"/>
      <c r="AA342" s="66"/>
      <c r="AB342" s="66"/>
      <c r="AC342" s="66"/>
      <c r="AD342" s="66"/>
      <c r="AE342" s="66"/>
      <c r="AF342" s="66"/>
      <c r="AG342" s="66"/>
      <c r="AH342" s="66"/>
      <c r="AI342" s="66"/>
      <c r="AJ342" s="66"/>
    </row>
    <row r="343" spans="1:36" ht="15" customHeight="1" x14ac:dyDescent="0.25">
      <c r="A343" s="337">
        <f>A337+1</f>
        <v>57</v>
      </c>
      <c r="B343" s="341"/>
      <c r="C343" s="321"/>
      <c r="D343" s="321"/>
      <c r="E343" s="35" t="s">
        <v>45</v>
      </c>
      <c r="F343" s="176">
        <v>0</v>
      </c>
      <c r="G343" s="176">
        <v>0</v>
      </c>
      <c r="H343" s="178">
        <f>F343+G343</f>
        <v>0</v>
      </c>
      <c r="I343" s="70" t="e">
        <f>H343/$H$3418</f>
        <v>#DIV/0!</v>
      </c>
      <c r="J343" s="176">
        <v>0</v>
      </c>
      <c r="K343" s="176">
        <v>0</v>
      </c>
      <c r="L343" s="178">
        <f>J343+K343</f>
        <v>0</v>
      </c>
      <c r="M343" s="70" t="e">
        <f>L343/$L$348</f>
        <v>#DIV/0!</v>
      </c>
      <c r="N343" s="335">
        <v>0</v>
      </c>
      <c r="O343" s="176">
        <v>0</v>
      </c>
      <c r="P343" s="176">
        <v>0</v>
      </c>
      <c r="Q343" s="178">
        <f>O343+P343</f>
        <v>0</v>
      </c>
      <c r="R343" s="70" t="e">
        <f>Q343/$Q$348</f>
        <v>#DIV/0!</v>
      </c>
      <c r="S343" s="336">
        <f>N348-Q348</f>
        <v>0</v>
      </c>
      <c r="T343" s="323">
        <f>IFERROR((S343/N348),0)</f>
        <v>0</v>
      </c>
      <c r="U343" s="176">
        <v>0</v>
      </c>
      <c r="V343" s="176">
        <v>0</v>
      </c>
      <c r="W343" s="163">
        <f t="shared" si="5"/>
        <v>0</v>
      </c>
      <c r="X343" s="314"/>
    </row>
    <row r="344" spans="1:36" ht="15" customHeight="1" x14ac:dyDescent="0.25">
      <c r="A344" s="337"/>
      <c r="B344" s="341"/>
      <c r="C344" s="321"/>
      <c r="D344" s="321"/>
      <c r="E344" s="35" t="s">
        <v>46</v>
      </c>
      <c r="F344" s="176">
        <v>0</v>
      </c>
      <c r="G344" s="176">
        <v>0</v>
      </c>
      <c r="H344" s="178">
        <f>F344+G344</f>
        <v>0</v>
      </c>
      <c r="I344" s="70" t="e">
        <f>H344/$H$3418</f>
        <v>#DIV/0!</v>
      </c>
      <c r="J344" s="176">
        <v>0</v>
      </c>
      <c r="K344" s="176">
        <v>0</v>
      </c>
      <c r="L344" s="178">
        <f>J344+K344</f>
        <v>0</v>
      </c>
      <c r="M344" s="70" t="e">
        <f>L344/$L$348</f>
        <v>#DIV/0!</v>
      </c>
      <c r="N344" s="335"/>
      <c r="O344" s="176">
        <v>0</v>
      </c>
      <c r="P344" s="176">
        <v>0</v>
      </c>
      <c r="Q344" s="178">
        <f>O344+P344</f>
        <v>0</v>
      </c>
      <c r="R344" s="70" t="e">
        <f>Q344/$Q$348</f>
        <v>#DIV/0!</v>
      </c>
      <c r="S344" s="336"/>
      <c r="T344" s="323"/>
      <c r="U344" s="176">
        <v>0</v>
      </c>
      <c r="V344" s="176">
        <v>0</v>
      </c>
      <c r="W344" s="163">
        <f t="shared" si="5"/>
        <v>0</v>
      </c>
      <c r="X344" s="315"/>
    </row>
    <row r="345" spans="1:36" ht="15" customHeight="1" x14ac:dyDescent="0.25">
      <c r="A345" s="337"/>
      <c r="B345" s="341"/>
      <c r="C345" s="321"/>
      <c r="D345" s="321"/>
      <c r="E345" s="35" t="s">
        <v>47</v>
      </c>
      <c r="F345" s="176">
        <v>0</v>
      </c>
      <c r="G345" s="176">
        <v>0</v>
      </c>
      <c r="H345" s="178">
        <f>F345+G345</f>
        <v>0</v>
      </c>
      <c r="I345" s="70" t="e">
        <f>H345/$H$3418</f>
        <v>#DIV/0!</v>
      </c>
      <c r="J345" s="176">
        <v>0</v>
      </c>
      <c r="K345" s="176">
        <v>0</v>
      </c>
      <c r="L345" s="178">
        <f>J345+K345</f>
        <v>0</v>
      </c>
      <c r="M345" s="70" t="e">
        <f>L345/$L$348</f>
        <v>#DIV/0!</v>
      </c>
      <c r="N345" s="335"/>
      <c r="O345" s="176">
        <v>0</v>
      </c>
      <c r="P345" s="176">
        <v>0</v>
      </c>
      <c r="Q345" s="178">
        <f>O345+P345</f>
        <v>0</v>
      </c>
      <c r="R345" s="70" t="e">
        <f>Q345/$Q$348</f>
        <v>#DIV/0!</v>
      </c>
      <c r="S345" s="336"/>
      <c r="T345" s="323"/>
      <c r="U345" s="176">
        <v>0</v>
      </c>
      <c r="V345" s="176">
        <v>0</v>
      </c>
      <c r="W345" s="163">
        <f t="shared" si="5"/>
        <v>0</v>
      </c>
      <c r="X345" s="315"/>
    </row>
    <row r="346" spans="1:36" ht="15" customHeight="1" x14ac:dyDescent="0.25">
      <c r="A346" s="337"/>
      <c r="B346" s="341"/>
      <c r="C346" s="321"/>
      <c r="D346" s="321"/>
      <c r="E346" s="35" t="s">
        <v>48</v>
      </c>
      <c r="F346" s="176">
        <v>0</v>
      </c>
      <c r="G346" s="176">
        <v>0</v>
      </c>
      <c r="H346" s="178">
        <f>F346+G346</f>
        <v>0</v>
      </c>
      <c r="I346" s="70" t="e">
        <f>H346/$H$3418</f>
        <v>#DIV/0!</v>
      </c>
      <c r="J346" s="176">
        <v>0</v>
      </c>
      <c r="K346" s="176">
        <v>0</v>
      </c>
      <c r="L346" s="178">
        <f>J346+K346</f>
        <v>0</v>
      </c>
      <c r="M346" s="70" t="e">
        <f>L346/$L$348</f>
        <v>#DIV/0!</v>
      </c>
      <c r="N346" s="335"/>
      <c r="O346" s="176">
        <v>0</v>
      </c>
      <c r="P346" s="176">
        <v>0</v>
      </c>
      <c r="Q346" s="178">
        <f>O346+P346</f>
        <v>0</v>
      </c>
      <c r="R346" s="70" t="e">
        <f>Q346/$Q$348</f>
        <v>#DIV/0!</v>
      </c>
      <c r="S346" s="336"/>
      <c r="T346" s="323"/>
      <c r="U346" s="176">
        <v>0</v>
      </c>
      <c r="V346" s="176">
        <v>0</v>
      </c>
      <c r="W346" s="163">
        <f t="shared" si="5"/>
        <v>0</v>
      </c>
      <c r="X346" s="315"/>
    </row>
    <row r="347" spans="1:36" ht="15.75" customHeight="1" thickBot="1" x14ac:dyDescent="0.3">
      <c r="A347" s="337"/>
      <c r="B347" s="341"/>
      <c r="C347" s="321"/>
      <c r="D347" s="321"/>
      <c r="E347" s="35" t="s">
        <v>49</v>
      </c>
      <c r="F347" s="176">
        <v>0</v>
      </c>
      <c r="G347" s="176">
        <v>0</v>
      </c>
      <c r="H347" s="178">
        <f>F347+G347</f>
        <v>0</v>
      </c>
      <c r="I347" s="70" t="e">
        <f>H347/$H$3418</f>
        <v>#DIV/0!</v>
      </c>
      <c r="J347" s="176">
        <v>0</v>
      </c>
      <c r="K347" s="176">
        <v>0</v>
      </c>
      <c r="L347" s="178">
        <f>J347+K347</f>
        <v>0</v>
      </c>
      <c r="M347" s="70" t="e">
        <f>L347/$L$348</f>
        <v>#DIV/0!</v>
      </c>
      <c r="N347" s="335"/>
      <c r="O347" s="176">
        <v>0</v>
      </c>
      <c r="P347" s="176">
        <v>0</v>
      </c>
      <c r="Q347" s="178">
        <f>O347+P347</f>
        <v>0</v>
      </c>
      <c r="R347" s="70" t="e">
        <f>Q347/$Q$348</f>
        <v>#DIV/0!</v>
      </c>
      <c r="S347" s="336"/>
      <c r="T347" s="323"/>
      <c r="U347" s="176">
        <v>0</v>
      </c>
      <c r="V347" s="176">
        <v>0</v>
      </c>
      <c r="W347" s="163">
        <f t="shared" si="5"/>
        <v>0</v>
      </c>
      <c r="X347" s="316"/>
    </row>
    <row r="348" spans="1:36" s="23" customFormat="1" ht="15.75" customHeight="1" thickBot="1" x14ac:dyDescent="0.3">
      <c r="A348" s="330" t="s">
        <v>51</v>
      </c>
      <c r="B348" s="331"/>
      <c r="C348" s="332"/>
      <c r="D348" s="177"/>
      <c r="E348" s="24"/>
      <c r="F348" s="19">
        <f>SUM(F343:F347)</f>
        <v>0</v>
      </c>
      <c r="G348" s="19">
        <f>SUM(G343:G347)</f>
        <v>0</v>
      </c>
      <c r="H348" s="19">
        <f>SUM(H343:H347)</f>
        <v>0</v>
      </c>
      <c r="I348" s="20">
        <v>1</v>
      </c>
      <c r="J348" s="19">
        <f>SUM(J343:J347)</f>
        <v>0</v>
      </c>
      <c r="K348" s="19">
        <f>SUM(K343:K347)</f>
        <v>0</v>
      </c>
      <c r="L348" s="19">
        <f>SUM(L343:L347)</f>
        <v>0</v>
      </c>
      <c r="M348" s="20">
        <v>1</v>
      </c>
      <c r="N348" s="19">
        <f>N343</f>
        <v>0</v>
      </c>
      <c r="O348" s="19">
        <f>SUM(O343:O347)</f>
        <v>0</v>
      </c>
      <c r="P348" s="19">
        <f>SUM(P343:P347)</f>
        <v>0</v>
      </c>
      <c r="Q348" s="19">
        <f>SUM(Q343:Q347)</f>
        <v>0</v>
      </c>
      <c r="R348" s="20">
        <v>1</v>
      </c>
      <c r="S348" s="19">
        <f>S343</f>
        <v>0</v>
      </c>
      <c r="T348" s="22">
        <f>T343</f>
        <v>0</v>
      </c>
      <c r="U348" s="164">
        <f>SUM(U343:U347)</f>
        <v>0</v>
      </c>
      <c r="V348" s="74">
        <f>SUM(V343:V347)</f>
        <v>0</v>
      </c>
      <c r="W348" s="165">
        <f t="shared" si="5"/>
        <v>0</v>
      </c>
      <c r="X348" s="187">
        <f>IFERROR(((1-(1-T348)*W348)*1),0)</f>
        <v>1</v>
      </c>
      <c r="Y348" s="66"/>
      <c r="Z348" s="66"/>
      <c r="AA348" s="66"/>
      <c r="AB348" s="66"/>
      <c r="AC348" s="66"/>
      <c r="AD348" s="66"/>
      <c r="AE348" s="66"/>
      <c r="AF348" s="66"/>
      <c r="AG348" s="66"/>
      <c r="AH348" s="66"/>
      <c r="AI348" s="66"/>
      <c r="AJ348" s="66"/>
    </row>
    <row r="349" spans="1:36" ht="15" customHeight="1" x14ac:dyDescent="0.25">
      <c r="A349" s="337">
        <f>A343+1</f>
        <v>58</v>
      </c>
      <c r="B349" s="341"/>
      <c r="C349" s="321"/>
      <c r="D349" s="321"/>
      <c r="E349" s="35" t="s">
        <v>45</v>
      </c>
      <c r="F349" s="176">
        <v>0</v>
      </c>
      <c r="G349" s="176">
        <v>0</v>
      </c>
      <c r="H349" s="178">
        <f>F349+G349</f>
        <v>0</v>
      </c>
      <c r="I349" s="70" t="e">
        <f>H349/$H$354</f>
        <v>#DIV/0!</v>
      </c>
      <c r="J349" s="176">
        <v>0</v>
      </c>
      <c r="K349" s="176">
        <v>0</v>
      </c>
      <c r="L349" s="178">
        <f>J349+K349</f>
        <v>0</v>
      </c>
      <c r="M349" s="70" t="e">
        <f>L349/$L$354</f>
        <v>#DIV/0!</v>
      </c>
      <c r="N349" s="335">
        <v>0</v>
      </c>
      <c r="O349" s="176">
        <v>0</v>
      </c>
      <c r="P349" s="176">
        <v>0</v>
      </c>
      <c r="Q349" s="178">
        <f>O349+P349</f>
        <v>0</v>
      </c>
      <c r="R349" s="70" t="e">
        <f>Q349/$Q$354</f>
        <v>#DIV/0!</v>
      </c>
      <c r="S349" s="336">
        <f>N354-Q354</f>
        <v>0</v>
      </c>
      <c r="T349" s="323">
        <f>IFERROR((S349/N354),0)</f>
        <v>0</v>
      </c>
      <c r="U349" s="176">
        <v>0</v>
      </c>
      <c r="V349" s="176">
        <v>0</v>
      </c>
      <c r="W349" s="163">
        <f t="shared" si="5"/>
        <v>0</v>
      </c>
      <c r="X349" s="314"/>
    </row>
    <row r="350" spans="1:36" ht="15" customHeight="1" x14ac:dyDescent="0.25">
      <c r="A350" s="337"/>
      <c r="B350" s="341"/>
      <c r="C350" s="321"/>
      <c r="D350" s="321"/>
      <c r="E350" s="35" t="s">
        <v>46</v>
      </c>
      <c r="F350" s="176">
        <v>0</v>
      </c>
      <c r="G350" s="176">
        <v>0</v>
      </c>
      <c r="H350" s="178">
        <f>F350+G350</f>
        <v>0</v>
      </c>
      <c r="I350" s="70" t="e">
        <f>H350/$H$354</f>
        <v>#DIV/0!</v>
      </c>
      <c r="J350" s="176">
        <v>0</v>
      </c>
      <c r="K350" s="176">
        <v>0</v>
      </c>
      <c r="L350" s="178">
        <f>J350+K350</f>
        <v>0</v>
      </c>
      <c r="M350" s="70" t="e">
        <f>L350/$L$354</f>
        <v>#DIV/0!</v>
      </c>
      <c r="N350" s="335"/>
      <c r="O350" s="176">
        <v>0</v>
      </c>
      <c r="P350" s="176">
        <v>0</v>
      </c>
      <c r="Q350" s="178">
        <f>O350+P350</f>
        <v>0</v>
      </c>
      <c r="R350" s="70" t="e">
        <f>Q350/$Q$354</f>
        <v>#DIV/0!</v>
      </c>
      <c r="S350" s="336"/>
      <c r="T350" s="323"/>
      <c r="U350" s="176">
        <v>0</v>
      </c>
      <c r="V350" s="176">
        <v>0</v>
      </c>
      <c r="W350" s="163">
        <f t="shared" si="5"/>
        <v>0</v>
      </c>
      <c r="X350" s="315"/>
    </row>
    <row r="351" spans="1:36" ht="15" customHeight="1" x14ac:dyDescent="0.25">
      <c r="A351" s="337"/>
      <c r="B351" s="341"/>
      <c r="C351" s="321"/>
      <c r="D351" s="321"/>
      <c r="E351" s="35" t="s">
        <v>47</v>
      </c>
      <c r="F351" s="176">
        <v>0</v>
      </c>
      <c r="G351" s="176">
        <v>0</v>
      </c>
      <c r="H351" s="178">
        <f>F351+G351</f>
        <v>0</v>
      </c>
      <c r="I351" s="70" t="e">
        <f>H351/$H$354</f>
        <v>#DIV/0!</v>
      </c>
      <c r="J351" s="176">
        <v>0</v>
      </c>
      <c r="K351" s="176">
        <v>0</v>
      </c>
      <c r="L351" s="178">
        <f>J351+K351</f>
        <v>0</v>
      </c>
      <c r="M351" s="70" t="e">
        <f>L351/$L$354</f>
        <v>#DIV/0!</v>
      </c>
      <c r="N351" s="335"/>
      <c r="O351" s="176">
        <v>0</v>
      </c>
      <c r="P351" s="176">
        <v>0</v>
      </c>
      <c r="Q351" s="178">
        <f>O351+P351</f>
        <v>0</v>
      </c>
      <c r="R351" s="70" t="e">
        <f>Q351/$Q$354</f>
        <v>#DIV/0!</v>
      </c>
      <c r="S351" s="336"/>
      <c r="T351" s="323"/>
      <c r="U351" s="176">
        <v>0</v>
      </c>
      <c r="V351" s="176">
        <v>0</v>
      </c>
      <c r="W351" s="163">
        <f t="shared" si="5"/>
        <v>0</v>
      </c>
      <c r="X351" s="315"/>
    </row>
    <row r="352" spans="1:36" ht="15" customHeight="1" x14ac:dyDescent="0.25">
      <c r="A352" s="337"/>
      <c r="B352" s="341"/>
      <c r="C352" s="321"/>
      <c r="D352" s="321"/>
      <c r="E352" s="35" t="s">
        <v>48</v>
      </c>
      <c r="F352" s="176">
        <v>0</v>
      </c>
      <c r="G352" s="176">
        <v>0</v>
      </c>
      <c r="H352" s="178">
        <f>F352+G352</f>
        <v>0</v>
      </c>
      <c r="I352" s="70" t="e">
        <f>H352/$H$354</f>
        <v>#DIV/0!</v>
      </c>
      <c r="J352" s="176">
        <v>0</v>
      </c>
      <c r="K352" s="176">
        <v>0</v>
      </c>
      <c r="L352" s="178">
        <f>J352+K352</f>
        <v>0</v>
      </c>
      <c r="M352" s="70" t="e">
        <f>L352/$L$354</f>
        <v>#DIV/0!</v>
      </c>
      <c r="N352" s="335"/>
      <c r="O352" s="176">
        <v>0</v>
      </c>
      <c r="P352" s="176">
        <v>0</v>
      </c>
      <c r="Q352" s="178">
        <f>O352+P352</f>
        <v>0</v>
      </c>
      <c r="R352" s="70" t="e">
        <f>Q352/$Q$354</f>
        <v>#DIV/0!</v>
      </c>
      <c r="S352" s="336"/>
      <c r="T352" s="323"/>
      <c r="U352" s="176">
        <v>0</v>
      </c>
      <c r="V352" s="176">
        <v>0</v>
      </c>
      <c r="W352" s="163">
        <f t="shared" si="5"/>
        <v>0</v>
      </c>
      <c r="X352" s="315"/>
    </row>
    <row r="353" spans="1:36" ht="15.75" customHeight="1" thickBot="1" x14ac:dyDescent="0.3">
      <c r="A353" s="337"/>
      <c r="B353" s="341"/>
      <c r="C353" s="321"/>
      <c r="D353" s="321"/>
      <c r="E353" s="35" t="s">
        <v>49</v>
      </c>
      <c r="F353" s="176">
        <v>0</v>
      </c>
      <c r="G353" s="176">
        <v>0</v>
      </c>
      <c r="H353" s="178">
        <f>F353+G353</f>
        <v>0</v>
      </c>
      <c r="I353" s="70" t="e">
        <f>H353/$H$354</f>
        <v>#DIV/0!</v>
      </c>
      <c r="J353" s="176">
        <v>0</v>
      </c>
      <c r="K353" s="176">
        <v>0</v>
      </c>
      <c r="L353" s="178">
        <f>J353+K353</f>
        <v>0</v>
      </c>
      <c r="M353" s="70" t="e">
        <f>L353/$L$354</f>
        <v>#DIV/0!</v>
      </c>
      <c r="N353" s="335"/>
      <c r="O353" s="176">
        <v>0</v>
      </c>
      <c r="P353" s="176">
        <v>0</v>
      </c>
      <c r="Q353" s="178">
        <f>O353+P353</f>
        <v>0</v>
      </c>
      <c r="R353" s="70" t="e">
        <f>Q353/$Q$354</f>
        <v>#DIV/0!</v>
      </c>
      <c r="S353" s="336"/>
      <c r="T353" s="323"/>
      <c r="U353" s="176">
        <v>0</v>
      </c>
      <c r="V353" s="176">
        <v>0</v>
      </c>
      <c r="W353" s="163">
        <f t="shared" si="5"/>
        <v>0</v>
      </c>
      <c r="X353" s="316"/>
    </row>
    <row r="354" spans="1:36" s="23" customFormat="1" ht="15.75" customHeight="1" thickBot="1" x14ac:dyDescent="0.3">
      <c r="A354" s="330" t="s">
        <v>51</v>
      </c>
      <c r="B354" s="331"/>
      <c r="C354" s="332"/>
      <c r="D354" s="177"/>
      <c r="E354" s="24"/>
      <c r="F354" s="19">
        <f>SUM(F349:F353)</f>
        <v>0</v>
      </c>
      <c r="G354" s="19">
        <f>SUM(G349:G353)</f>
        <v>0</v>
      </c>
      <c r="H354" s="19">
        <f>SUM(H349:H353)</f>
        <v>0</v>
      </c>
      <c r="I354" s="20">
        <v>1</v>
      </c>
      <c r="J354" s="19">
        <f>SUM(J349:J353)</f>
        <v>0</v>
      </c>
      <c r="K354" s="19">
        <f>SUM(K349:K353)</f>
        <v>0</v>
      </c>
      <c r="L354" s="19">
        <f>SUM(L349:L353)</f>
        <v>0</v>
      </c>
      <c r="M354" s="20">
        <v>1</v>
      </c>
      <c r="N354" s="19">
        <f>N349</f>
        <v>0</v>
      </c>
      <c r="O354" s="19">
        <f>SUM(O349:O353)</f>
        <v>0</v>
      </c>
      <c r="P354" s="19">
        <f>SUM(P349:P353)</f>
        <v>0</v>
      </c>
      <c r="Q354" s="19">
        <f>SUM(Q349:Q353)</f>
        <v>0</v>
      </c>
      <c r="R354" s="20">
        <v>1</v>
      </c>
      <c r="S354" s="19">
        <f>S349</f>
        <v>0</v>
      </c>
      <c r="T354" s="22">
        <f>T349</f>
        <v>0</v>
      </c>
      <c r="U354" s="164">
        <f>SUM(U349:U353)</f>
        <v>0</v>
      </c>
      <c r="V354" s="74">
        <f>SUM(V349:V353)</f>
        <v>0</v>
      </c>
      <c r="W354" s="165">
        <f t="shared" si="5"/>
        <v>0</v>
      </c>
      <c r="X354" s="187">
        <f>IFERROR(((1-(1-T354)*W354)*1),0)</f>
        <v>1</v>
      </c>
      <c r="Y354" s="66"/>
      <c r="Z354" s="66"/>
      <c r="AA354" s="66"/>
      <c r="AB354" s="66"/>
      <c r="AC354" s="66"/>
      <c r="AD354" s="66"/>
      <c r="AE354" s="66"/>
      <c r="AF354" s="66"/>
      <c r="AG354" s="66"/>
      <c r="AH354" s="66"/>
      <c r="AI354" s="66"/>
      <c r="AJ354" s="66"/>
    </row>
    <row r="355" spans="1:36" ht="15" customHeight="1" x14ac:dyDescent="0.25">
      <c r="A355" s="337">
        <f>A349+1</f>
        <v>59</v>
      </c>
      <c r="B355" s="341"/>
      <c r="C355" s="321"/>
      <c r="D355" s="321"/>
      <c r="E355" s="35" t="s">
        <v>45</v>
      </c>
      <c r="F355" s="176">
        <v>0</v>
      </c>
      <c r="G355" s="176">
        <v>0</v>
      </c>
      <c r="H355" s="178">
        <f>F355+G355</f>
        <v>0</v>
      </c>
      <c r="I355" s="70" t="e">
        <f>H355/$H$360</f>
        <v>#DIV/0!</v>
      </c>
      <c r="J355" s="176">
        <v>0</v>
      </c>
      <c r="K355" s="176">
        <v>0</v>
      </c>
      <c r="L355" s="178">
        <f>J355+K355</f>
        <v>0</v>
      </c>
      <c r="M355" s="70" t="e">
        <f>L355/$L$360</f>
        <v>#DIV/0!</v>
      </c>
      <c r="N355" s="335">
        <v>0</v>
      </c>
      <c r="O355" s="176">
        <v>0</v>
      </c>
      <c r="P355" s="176">
        <v>0</v>
      </c>
      <c r="Q355" s="178">
        <f>O355+P355</f>
        <v>0</v>
      </c>
      <c r="R355" s="70" t="e">
        <f>Q355/$Q$360</f>
        <v>#DIV/0!</v>
      </c>
      <c r="S355" s="336">
        <f>N360-Q360</f>
        <v>0</v>
      </c>
      <c r="T355" s="323">
        <f>IFERROR((S355/N360),0)</f>
        <v>0</v>
      </c>
      <c r="U355" s="176">
        <v>0</v>
      </c>
      <c r="V355" s="176">
        <v>0</v>
      </c>
      <c r="W355" s="163">
        <f t="shared" si="5"/>
        <v>0</v>
      </c>
      <c r="X355" s="314"/>
    </row>
    <row r="356" spans="1:36" ht="15" customHeight="1" x14ac:dyDescent="0.25">
      <c r="A356" s="337"/>
      <c r="B356" s="341"/>
      <c r="C356" s="321"/>
      <c r="D356" s="321"/>
      <c r="E356" s="35" t="s">
        <v>46</v>
      </c>
      <c r="F356" s="176">
        <v>0</v>
      </c>
      <c r="G356" s="176">
        <v>0</v>
      </c>
      <c r="H356" s="178">
        <f>F356+G356</f>
        <v>0</v>
      </c>
      <c r="I356" s="70" t="e">
        <f>H356/$H$360</f>
        <v>#DIV/0!</v>
      </c>
      <c r="J356" s="176">
        <v>0</v>
      </c>
      <c r="K356" s="176">
        <v>0</v>
      </c>
      <c r="L356" s="178">
        <f>J356+K356</f>
        <v>0</v>
      </c>
      <c r="M356" s="70" t="e">
        <f>L356/$L$360</f>
        <v>#DIV/0!</v>
      </c>
      <c r="N356" s="335"/>
      <c r="O356" s="176">
        <v>0</v>
      </c>
      <c r="P356" s="176">
        <v>0</v>
      </c>
      <c r="Q356" s="178">
        <f>O356+P356</f>
        <v>0</v>
      </c>
      <c r="R356" s="70" t="e">
        <f>Q356/$Q$360</f>
        <v>#DIV/0!</v>
      </c>
      <c r="S356" s="336"/>
      <c r="T356" s="323"/>
      <c r="U356" s="176">
        <v>0</v>
      </c>
      <c r="V356" s="176">
        <v>0</v>
      </c>
      <c r="W356" s="163">
        <f t="shared" si="5"/>
        <v>0</v>
      </c>
      <c r="X356" s="315"/>
    </row>
    <row r="357" spans="1:36" ht="15" customHeight="1" x14ac:dyDescent="0.25">
      <c r="A357" s="337"/>
      <c r="B357" s="341"/>
      <c r="C357" s="321"/>
      <c r="D357" s="321"/>
      <c r="E357" s="35" t="s">
        <v>47</v>
      </c>
      <c r="F357" s="176">
        <v>0</v>
      </c>
      <c r="G357" s="176">
        <v>0</v>
      </c>
      <c r="H357" s="178">
        <f>F357+G357</f>
        <v>0</v>
      </c>
      <c r="I357" s="70" t="e">
        <f>H357/$H$360</f>
        <v>#DIV/0!</v>
      </c>
      <c r="J357" s="176">
        <v>0</v>
      </c>
      <c r="K357" s="176">
        <v>0</v>
      </c>
      <c r="L357" s="178">
        <f>J357+K357</f>
        <v>0</v>
      </c>
      <c r="M357" s="70" t="e">
        <f>L357/$L$360</f>
        <v>#DIV/0!</v>
      </c>
      <c r="N357" s="335"/>
      <c r="O357" s="176">
        <v>0</v>
      </c>
      <c r="P357" s="176">
        <v>0</v>
      </c>
      <c r="Q357" s="178">
        <f>O357+P357</f>
        <v>0</v>
      </c>
      <c r="R357" s="70" t="e">
        <f>Q357/$Q$360</f>
        <v>#DIV/0!</v>
      </c>
      <c r="S357" s="336"/>
      <c r="T357" s="323"/>
      <c r="U357" s="176">
        <v>0</v>
      </c>
      <c r="V357" s="176">
        <v>0</v>
      </c>
      <c r="W357" s="163">
        <f t="shared" si="5"/>
        <v>0</v>
      </c>
      <c r="X357" s="315"/>
    </row>
    <row r="358" spans="1:36" ht="15" customHeight="1" x14ac:dyDescent="0.25">
      <c r="A358" s="337"/>
      <c r="B358" s="341"/>
      <c r="C358" s="321"/>
      <c r="D358" s="321"/>
      <c r="E358" s="35" t="s">
        <v>48</v>
      </c>
      <c r="F358" s="176">
        <v>0</v>
      </c>
      <c r="G358" s="176">
        <v>0</v>
      </c>
      <c r="H358" s="178">
        <f>F358+G358</f>
        <v>0</v>
      </c>
      <c r="I358" s="70" t="e">
        <f>H358/$H$360</f>
        <v>#DIV/0!</v>
      </c>
      <c r="J358" s="176">
        <v>0</v>
      </c>
      <c r="K358" s="176">
        <v>0</v>
      </c>
      <c r="L358" s="178">
        <f>J358+K358</f>
        <v>0</v>
      </c>
      <c r="M358" s="70" t="e">
        <f>L358/$L$360</f>
        <v>#DIV/0!</v>
      </c>
      <c r="N358" s="335"/>
      <c r="O358" s="176">
        <v>0</v>
      </c>
      <c r="P358" s="176">
        <v>0</v>
      </c>
      <c r="Q358" s="178">
        <f>O358+P358</f>
        <v>0</v>
      </c>
      <c r="R358" s="70" t="e">
        <f>Q358/$Q$360</f>
        <v>#DIV/0!</v>
      </c>
      <c r="S358" s="336"/>
      <c r="T358" s="323"/>
      <c r="U358" s="176">
        <v>0</v>
      </c>
      <c r="V358" s="176">
        <v>0</v>
      </c>
      <c r="W358" s="163">
        <f t="shared" si="5"/>
        <v>0</v>
      </c>
      <c r="X358" s="315"/>
    </row>
    <row r="359" spans="1:36" ht="15.75" customHeight="1" thickBot="1" x14ac:dyDescent="0.3">
      <c r="A359" s="337"/>
      <c r="B359" s="341"/>
      <c r="C359" s="321"/>
      <c r="D359" s="321"/>
      <c r="E359" s="35" t="s">
        <v>49</v>
      </c>
      <c r="F359" s="176">
        <v>0</v>
      </c>
      <c r="G359" s="176">
        <v>0</v>
      </c>
      <c r="H359" s="178">
        <f>F359+G359</f>
        <v>0</v>
      </c>
      <c r="I359" s="70" t="e">
        <f>H359/$H$360</f>
        <v>#DIV/0!</v>
      </c>
      <c r="J359" s="176">
        <v>0</v>
      </c>
      <c r="K359" s="176">
        <v>0</v>
      </c>
      <c r="L359" s="178">
        <f>J359+K359</f>
        <v>0</v>
      </c>
      <c r="M359" s="70" t="e">
        <f>L359/$L$360</f>
        <v>#DIV/0!</v>
      </c>
      <c r="N359" s="335"/>
      <c r="O359" s="176">
        <v>0</v>
      </c>
      <c r="P359" s="176">
        <v>0</v>
      </c>
      <c r="Q359" s="178">
        <f>O359+P359</f>
        <v>0</v>
      </c>
      <c r="R359" s="70" t="e">
        <f>Q359/$Q$360</f>
        <v>#DIV/0!</v>
      </c>
      <c r="S359" s="336"/>
      <c r="T359" s="323"/>
      <c r="U359" s="176">
        <v>0</v>
      </c>
      <c r="V359" s="176">
        <v>0</v>
      </c>
      <c r="W359" s="163">
        <f t="shared" si="5"/>
        <v>0</v>
      </c>
      <c r="X359" s="316"/>
    </row>
    <row r="360" spans="1:36" s="23" customFormat="1" ht="15.75" customHeight="1" thickBot="1" x14ac:dyDescent="0.3">
      <c r="A360" s="330" t="s">
        <v>51</v>
      </c>
      <c r="B360" s="331"/>
      <c r="C360" s="332"/>
      <c r="D360" s="177"/>
      <c r="E360" s="24"/>
      <c r="F360" s="19">
        <f>SUM(F355:F359)</f>
        <v>0</v>
      </c>
      <c r="G360" s="19">
        <f>SUM(G355:G359)</f>
        <v>0</v>
      </c>
      <c r="H360" s="19">
        <f>SUM(H355:H359)</f>
        <v>0</v>
      </c>
      <c r="I360" s="20">
        <v>1</v>
      </c>
      <c r="J360" s="19">
        <f>SUM(J355:J359)</f>
        <v>0</v>
      </c>
      <c r="K360" s="19">
        <f>SUM(K355:K359)</f>
        <v>0</v>
      </c>
      <c r="L360" s="19">
        <f>SUM(L355:L359)</f>
        <v>0</v>
      </c>
      <c r="M360" s="20">
        <v>1</v>
      </c>
      <c r="N360" s="19">
        <f>N355</f>
        <v>0</v>
      </c>
      <c r="O360" s="19">
        <f>SUM(O355:O359)</f>
        <v>0</v>
      </c>
      <c r="P360" s="19">
        <f>SUM(P355:P359)</f>
        <v>0</v>
      </c>
      <c r="Q360" s="19">
        <f>SUM(Q355:Q359)</f>
        <v>0</v>
      </c>
      <c r="R360" s="20">
        <v>1</v>
      </c>
      <c r="S360" s="19">
        <f>S355</f>
        <v>0</v>
      </c>
      <c r="T360" s="22">
        <f>T355</f>
        <v>0</v>
      </c>
      <c r="U360" s="164">
        <f>SUM(U355:U359)</f>
        <v>0</v>
      </c>
      <c r="V360" s="74">
        <f>SUM(V355:V359)</f>
        <v>0</v>
      </c>
      <c r="W360" s="165">
        <f t="shared" si="5"/>
        <v>0</v>
      </c>
      <c r="X360" s="187">
        <f>IFERROR(((1-(1-T360)*W360)*1),0)</f>
        <v>1</v>
      </c>
      <c r="Y360" s="66"/>
      <c r="Z360" s="66"/>
      <c r="AA360" s="66"/>
      <c r="AB360" s="66"/>
      <c r="AC360" s="66"/>
      <c r="AD360" s="66"/>
      <c r="AE360" s="66"/>
      <c r="AF360" s="66"/>
      <c r="AG360" s="66"/>
      <c r="AH360" s="66"/>
      <c r="AI360" s="66"/>
      <c r="AJ360" s="66"/>
    </row>
    <row r="361" spans="1:36" ht="15" customHeight="1" x14ac:dyDescent="0.25">
      <c r="A361" s="337">
        <f>A355+1</f>
        <v>60</v>
      </c>
      <c r="B361" s="341"/>
      <c r="C361" s="321"/>
      <c r="D361" s="321"/>
      <c r="E361" s="35" t="s">
        <v>45</v>
      </c>
      <c r="F361" s="176">
        <v>0</v>
      </c>
      <c r="G361" s="176">
        <v>0</v>
      </c>
      <c r="H361" s="178">
        <f>F361+G361</f>
        <v>0</v>
      </c>
      <c r="I361" s="70" t="e">
        <f>H361/$H$366</f>
        <v>#DIV/0!</v>
      </c>
      <c r="J361" s="176">
        <v>0</v>
      </c>
      <c r="K361" s="176">
        <v>0</v>
      </c>
      <c r="L361" s="178">
        <f>J361+K361</f>
        <v>0</v>
      </c>
      <c r="M361" s="70" t="e">
        <f>L361/$L$366</f>
        <v>#DIV/0!</v>
      </c>
      <c r="N361" s="335">
        <v>0</v>
      </c>
      <c r="O361" s="176">
        <v>0</v>
      </c>
      <c r="P361" s="176">
        <v>0</v>
      </c>
      <c r="Q361" s="178">
        <f>O361+P361</f>
        <v>0</v>
      </c>
      <c r="R361" s="70" t="e">
        <f>Q361/$Q$366</f>
        <v>#DIV/0!</v>
      </c>
      <c r="S361" s="336">
        <f>N366-Q366</f>
        <v>0</v>
      </c>
      <c r="T361" s="323">
        <f>IFERROR((S361/N366),0)</f>
        <v>0</v>
      </c>
      <c r="U361" s="176">
        <v>0</v>
      </c>
      <c r="V361" s="176">
        <v>0</v>
      </c>
      <c r="W361" s="163">
        <f t="shared" si="5"/>
        <v>0</v>
      </c>
      <c r="X361" s="314"/>
    </row>
    <row r="362" spans="1:36" ht="15" customHeight="1" x14ac:dyDescent="0.25">
      <c r="A362" s="337"/>
      <c r="B362" s="341"/>
      <c r="C362" s="321"/>
      <c r="D362" s="321"/>
      <c r="E362" s="35" t="s">
        <v>46</v>
      </c>
      <c r="F362" s="176">
        <v>0</v>
      </c>
      <c r="G362" s="176">
        <v>0</v>
      </c>
      <c r="H362" s="178">
        <f>F362+G362</f>
        <v>0</v>
      </c>
      <c r="I362" s="70" t="e">
        <f>H362/$H$366</f>
        <v>#DIV/0!</v>
      </c>
      <c r="J362" s="176">
        <v>0</v>
      </c>
      <c r="K362" s="176">
        <v>0</v>
      </c>
      <c r="L362" s="178">
        <f>J362+K362</f>
        <v>0</v>
      </c>
      <c r="M362" s="70" t="e">
        <f>L362/$L$366</f>
        <v>#DIV/0!</v>
      </c>
      <c r="N362" s="335"/>
      <c r="O362" s="176">
        <v>0</v>
      </c>
      <c r="P362" s="176">
        <v>0</v>
      </c>
      <c r="Q362" s="178">
        <f>O362+P362</f>
        <v>0</v>
      </c>
      <c r="R362" s="70" t="e">
        <f>Q362/$Q$366</f>
        <v>#DIV/0!</v>
      </c>
      <c r="S362" s="336"/>
      <c r="T362" s="323"/>
      <c r="U362" s="176">
        <v>0</v>
      </c>
      <c r="V362" s="176">
        <v>0</v>
      </c>
      <c r="W362" s="163">
        <f t="shared" si="5"/>
        <v>0</v>
      </c>
      <c r="X362" s="315"/>
    </row>
    <row r="363" spans="1:36" ht="15" customHeight="1" x14ac:dyDescent="0.25">
      <c r="A363" s="337"/>
      <c r="B363" s="341"/>
      <c r="C363" s="321"/>
      <c r="D363" s="321"/>
      <c r="E363" s="35" t="s">
        <v>47</v>
      </c>
      <c r="F363" s="176">
        <v>0</v>
      </c>
      <c r="G363" s="176">
        <v>0</v>
      </c>
      <c r="H363" s="178">
        <f>F363+G363</f>
        <v>0</v>
      </c>
      <c r="I363" s="70" t="e">
        <f>H363/$H$366</f>
        <v>#DIV/0!</v>
      </c>
      <c r="J363" s="176">
        <v>0</v>
      </c>
      <c r="K363" s="176">
        <v>0</v>
      </c>
      <c r="L363" s="178">
        <f>J363+K363</f>
        <v>0</v>
      </c>
      <c r="M363" s="70" t="e">
        <f>L363/$L$366</f>
        <v>#DIV/0!</v>
      </c>
      <c r="N363" s="335"/>
      <c r="O363" s="176">
        <v>0</v>
      </c>
      <c r="P363" s="176">
        <v>0</v>
      </c>
      <c r="Q363" s="178">
        <f>O363+P363</f>
        <v>0</v>
      </c>
      <c r="R363" s="70" t="e">
        <f>Q363/$Q$366</f>
        <v>#DIV/0!</v>
      </c>
      <c r="S363" s="336"/>
      <c r="T363" s="323"/>
      <c r="U363" s="176">
        <v>0</v>
      </c>
      <c r="V363" s="176">
        <v>0</v>
      </c>
      <c r="W363" s="163">
        <f t="shared" si="5"/>
        <v>0</v>
      </c>
      <c r="X363" s="315"/>
    </row>
    <row r="364" spans="1:36" ht="15" customHeight="1" x14ac:dyDescent="0.25">
      <c r="A364" s="337"/>
      <c r="B364" s="341"/>
      <c r="C364" s="321"/>
      <c r="D364" s="321"/>
      <c r="E364" s="35" t="s">
        <v>48</v>
      </c>
      <c r="F364" s="176">
        <v>0</v>
      </c>
      <c r="G364" s="176">
        <v>0</v>
      </c>
      <c r="H364" s="178">
        <f>F364+G364</f>
        <v>0</v>
      </c>
      <c r="I364" s="70" t="e">
        <f>H364/$H$366</f>
        <v>#DIV/0!</v>
      </c>
      <c r="J364" s="176">
        <v>0</v>
      </c>
      <c r="K364" s="176">
        <v>0</v>
      </c>
      <c r="L364" s="178">
        <f>J364+K364</f>
        <v>0</v>
      </c>
      <c r="M364" s="70" t="e">
        <f>L364/$L$366</f>
        <v>#DIV/0!</v>
      </c>
      <c r="N364" s="335"/>
      <c r="O364" s="176">
        <v>0</v>
      </c>
      <c r="P364" s="176">
        <v>0</v>
      </c>
      <c r="Q364" s="178">
        <f>O364+P364</f>
        <v>0</v>
      </c>
      <c r="R364" s="70" t="e">
        <f>Q364/$Q$366</f>
        <v>#DIV/0!</v>
      </c>
      <c r="S364" s="336"/>
      <c r="T364" s="323"/>
      <c r="U364" s="176">
        <v>0</v>
      </c>
      <c r="V364" s="176">
        <v>0</v>
      </c>
      <c r="W364" s="163">
        <f t="shared" si="5"/>
        <v>0</v>
      </c>
      <c r="X364" s="315"/>
    </row>
    <row r="365" spans="1:36" ht="15.75" customHeight="1" thickBot="1" x14ac:dyDescent="0.3">
      <c r="A365" s="337"/>
      <c r="B365" s="341"/>
      <c r="C365" s="321"/>
      <c r="D365" s="321"/>
      <c r="E365" s="35" t="s">
        <v>49</v>
      </c>
      <c r="F365" s="176">
        <v>0</v>
      </c>
      <c r="G365" s="176">
        <v>0</v>
      </c>
      <c r="H365" s="178">
        <f>F365+G365</f>
        <v>0</v>
      </c>
      <c r="I365" s="70" t="e">
        <f>H365/$H$366</f>
        <v>#DIV/0!</v>
      </c>
      <c r="J365" s="176">
        <v>0</v>
      </c>
      <c r="K365" s="176">
        <v>0</v>
      </c>
      <c r="L365" s="178">
        <f>J365+K365</f>
        <v>0</v>
      </c>
      <c r="M365" s="70" t="e">
        <f>L365/$L$366</f>
        <v>#DIV/0!</v>
      </c>
      <c r="N365" s="335"/>
      <c r="O365" s="176">
        <v>0</v>
      </c>
      <c r="P365" s="176">
        <v>0</v>
      </c>
      <c r="Q365" s="178">
        <f>O365+P365</f>
        <v>0</v>
      </c>
      <c r="R365" s="70" t="e">
        <f>Q365/$Q$366</f>
        <v>#DIV/0!</v>
      </c>
      <c r="S365" s="336"/>
      <c r="T365" s="323"/>
      <c r="U365" s="176">
        <v>0</v>
      </c>
      <c r="V365" s="176">
        <v>0</v>
      </c>
      <c r="W365" s="163">
        <f t="shared" si="5"/>
        <v>0</v>
      </c>
      <c r="X365" s="316"/>
    </row>
    <row r="366" spans="1:36" s="23" customFormat="1" ht="15.75" customHeight="1" thickBot="1" x14ac:dyDescent="0.3">
      <c r="A366" s="330" t="s">
        <v>51</v>
      </c>
      <c r="B366" s="331"/>
      <c r="C366" s="332"/>
      <c r="D366" s="177"/>
      <c r="E366" s="24"/>
      <c r="F366" s="19">
        <f>SUM(F361:F365)</f>
        <v>0</v>
      </c>
      <c r="G366" s="19">
        <f>SUM(G361:G365)</f>
        <v>0</v>
      </c>
      <c r="H366" s="19">
        <f>SUM(H361:H365)</f>
        <v>0</v>
      </c>
      <c r="I366" s="20">
        <v>1</v>
      </c>
      <c r="J366" s="19">
        <f>SUM(J361:J365)</f>
        <v>0</v>
      </c>
      <c r="K366" s="19">
        <f>SUM(K361:K365)</f>
        <v>0</v>
      </c>
      <c r="L366" s="19">
        <f>SUM(L361:L365)</f>
        <v>0</v>
      </c>
      <c r="M366" s="20">
        <v>1</v>
      </c>
      <c r="N366" s="19">
        <f>N361</f>
        <v>0</v>
      </c>
      <c r="O366" s="19">
        <f>SUM(O361:O365)</f>
        <v>0</v>
      </c>
      <c r="P366" s="19">
        <f>SUM(P361:P365)</f>
        <v>0</v>
      </c>
      <c r="Q366" s="19">
        <f>SUM(Q361:Q365)</f>
        <v>0</v>
      </c>
      <c r="R366" s="20">
        <v>1</v>
      </c>
      <c r="S366" s="19">
        <f>S361</f>
        <v>0</v>
      </c>
      <c r="T366" s="22">
        <f>T361</f>
        <v>0</v>
      </c>
      <c r="U366" s="164">
        <f>SUM(U361:U365)</f>
        <v>0</v>
      </c>
      <c r="V366" s="74">
        <f>SUM(V361:V365)</f>
        <v>0</v>
      </c>
      <c r="W366" s="165">
        <f t="shared" si="5"/>
        <v>0</v>
      </c>
      <c r="X366" s="187">
        <f>IFERROR(((1-(1-T366)*W366)*1),0)</f>
        <v>1</v>
      </c>
      <c r="Y366" s="66"/>
      <c r="Z366" s="66"/>
      <c r="AA366" s="66"/>
      <c r="AB366" s="66"/>
      <c r="AC366" s="66"/>
      <c r="AD366" s="66"/>
      <c r="AE366" s="66"/>
      <c r="AF366" s="66"/>
      <c r="AG366" s="66"/>
      <c r="AH366" s="66"/>
      <c r="AI366" s="66"/>
      <c r="AJ366" s="66"/>
    </row>
    <row r="367" spans="1:36" ht="15" customHeight="1" x14ac:dyDescent="0.25">
      <c r="A367" s="337">
        <f>A361+1</f>
        <v>61</v>
      </c>
      <c r="B367" s="341"/>
      <c r="C367" s="321"/>
      <c r="D367" s="321"/>
      <c r="E367" s="35" t="s">
        <v>45</v>
      </c>
      <c r="F367" s="176">
        <v>0</v>
      </c>
      <c r="G367" s="176">
        <v>0</v>
      </c>
      <c r="H367" s="178">
        <f>F367+G367</f>
        <v>0</v>
      </c>
      <c r="I367" s="70" t="e">
        <f>H367/$H$372</f>
        <v>#DIV/0!</v>
      </c>
      <c r="J367" s="176">
        <v>0</v>
      </c>
      <c r="K367" s="176">
        <v>0</v>
      </c>
      <c r="L367" s="178">
        <f>J367+K367</f>
        <v>0</v>
      </c>
      <c r="M367" s="70" t="e">
        <f>L367/$L$372</f>
        <v>#DIV/0!</v>
      </c>
      <c r="N367" s="335">
        <v>0</v>
      </c>
      <c r="O367" s="176">
        <v>0</v>
      </c>
      <c r="P367" s="176">
        <v>0</v>
      </c>
      <c r="Q367" s="178">
        <f>O367+P367</f>
        <v>0</v>
      </c>
      <c r="R367" s="70" t="e">
        <f>Q367/$Q$372</f>
        <v>#DIV/0!</v>
      </c>
      <c r="S367" s="336">
        <f>N372-Q372</f>
        <v>0</v>
      </c>
      <c r="T367" s="323">
        <f>IFERROR((S367/N372),0)</f>
        <v>0</v>
      </c>
      <c r="U367" s="176">
        <v>0</v>
      </c>
      <c r="V367" s="176">
        <v>0</v>
      </c>
      <c r="W367" s="163">
        <f t="shared" si="5"/>
        <v>0</v>
      </c>
      <c r="X367" s="314"/>
    </row>
    <row r="368" spans="1:36" ht="15" customHeight="1" x14ac:dyDescent="0.25">
      <c r="A368" s="337"/>
      <c r="B368" s="341"/>
      <c r="C368" s="321"/>
      <c r="D368" s="321"/>
      <c r="E368" s="35" t="s">
        <v>46</v>
      </c>
      <c r="F368" s="176">
        <v>0</v>
      </c>
      <c r="G368" s="176">
        <v>0</v>
      </c>
      <c r="H368" s="178">
        <f>F368+G368</f>
        <v>0</v>
      </c>
      <c r="I368" s="70" t="e">
        <f>H368/$H$372</f>
        <v>#DIV/0!</v>
      </c>
      <c r="J368" s="176">
        <v>0</v>
      </c>
      <c r="K368" s="176">
        <v>0</v>
      </c>
      <c r="L368" s="178">
        <f>J368+K368</f>
        <v>0</v>
      </c>
      <c r="M368" s="70" t="e">
        <f>L368/$L$372</f>
        <v>#DIV/0!</v>
      </c>
      <c r="N368" s="335"/>
      <c r="O368" s="176">
        <v>0</v>
      </c>
      <c r="P368" s="176">
        <v>0</v>
      </c>
      <c r="Q368" s="178">
        <f>O368+P368</f>
        <v>0</v>
      </c>
      <c r="R368" s="70" t="e">
        <f>Q368/$Q$372</f>
        <v>#DIV/0!</v>
      </c>
      <c r="S368" s="336"/>
      <c r="T368" s="323"/>
      <c r="U368" s="176">
        <v>0</v>
      </c>
      <c r="V368" s="176">
        <v>0</v>
      </c>
      <c r="W368" s="163">
        <f t="shared" si="5"/>
        <v>0</v>
      </c>
      <c r="X368" s="315"/>
    </row>
    <row r="369" spans="1:36" ht="15" customHeight="1" x14ac:dyDescent="0.25">
      <c r="A369" s="337"/>
      <c r="B369" s="341"/>
      <c r="C369" s="321"/>
      <c r="D369" s="321"/>
      <c r="E369" s="35" t="s">
        <v>47</v>
      </c>
      <c r="F369" s="176">
        <v>0</v>
      </c>
      <c r="G369" s="176">
        <v>0</v>
      </c>
      <c r="H369" s="178">
        <f>F369+G369</f>
        <v>0</v>
      </c>
      <c r="I369" s="70" t="e">
        <f>H369/$H$372</f>
        <v>#DIV/0!</v>
      </c>
      <c r="J369" s="176">
        <v>0</v>
      </c>
      <c r="K369" s="176">
        <v>0</v>
      </c>
      <c r="L369" s="178">
        <f>J369+K369</f>
        <v>0</v>
      </c>
      <c r="M369" s="70" t="e">
        <f>L369/$L$372</f>
        <v>#DIV/0!</v>
      </c>
      <c r="N369" s="335"/>
      <c r="O369" s="176">
        <v>0</v>
      </c>
      <c r="P369" s="176">
        <v>0</v>
      </c>
      <c r="Q369" s="178">
        <f>O369+P369</f>
        <v>0</v>
      </c>
      <c r="R369" s="70" t="e">
        <f>Q369/$Q$372</f>
        <v>#DIV/0!</v>
      </c>
      <c r="S369" s="336"/>
      <c r="T369" s="323"/>
      <c r="U369" s="176">
        <v>0</v>
      </c>
      <c r="V369" s="176">
        <v>0</v>
      </c>
      <c r="W369" s="163">
        <f t="shared" si="5"/>
        <v>0</v>
      </c>
      <c r="X369" s="315"/>
    </row>
    <row r="370" spans="1:36" ht="15" customHeight="1" x14ac:dyDescent="0.25">
      <c r="A370" s="337"/>
      <c r="B370" s="341"/>
      <c r="C370" s="321"/>
      <c r="D370" s="321"/>
      <c r="E370" s="35" t="s">
        <v>48</v>
      </c>
      <c r="F370" s="176">
        <v>0</v>
      </c>
      <c r="G370" s="176">
        <v>0</v>
      </c>
      <c r="H370" s="178">
        <f>F370+G370</f>
        <v>0</v>
      </c>
      <c r="I370" s="70" t="e">
        <f>H370/$H$372</f>
        <v>#DIV/0!</v>
      </c>
      <c r="J370" s="176">
        <v>0</v>
      </c>
      <c r="K370" s="176">
        <v>0</v>
      </c>
      <c r="L370" s="178">
        <f>J370+K370</f>
        <v>0</v>
      </c>
      <c r="M370" s="70" t="e">
        <f>L370/$L$372</f>
        <v>#DIV/0!</v>
      </c>
      <c r="N370" s="335"/>
      <c r="O370" s="176">
        <v>0</v>
      </c>
      <c r="P370" s="176">
        <v>0</v>
      </c>
      <c r="Q370" s="178">
        <f>O370+P370</f>
        <v>0</v>
      </c>
      <c r="R370" s="70" t="e">
        <f>Q370/$Q$372</f>
        <v>#DIV/0!</v>
      </c>
      <c r="S370" s="336"/>
      <c r="T370" s="323"/>
      <c r="U370" s="176">
        <v>0</v>
      </c>
      <c r="V370" s="176">
        <v>0</v>
      </c>
      <c r="W370" s="163">
        <f t="shared" si="5"/>
        <v>0</v>
      </c>
      <c r="X370" s="315"/>
    </row>
    <row r="371" spans="1:36" ht="15.75" customHeight="1" thickBot="1" x14ac:dyDescent="0.3">
      <c r="A371" s="337"/>
      <c r="B371" s="341"/>
      <c r="C371" s="321"/>
      <c r="D371" s="321"/>
      <c r="E371" s="35" t="s">
        <v>49</v>
      </c>
      <c r="F371" s="176">
        <v>0</v>
      </c>
      <c r="G371" s="176">
        <v>0</v>
      </c>
      <c r="H371" s="178">
        <f>F371+G371</f>
        <v>0</v>
      </c>
      <c r="I371" s="70" t="e">
        <f>H371/$H$372</f>
        <v>#DIV/0!</v>
      </c>
      <c r="J371" s="176">
        <v>0</v>
      </c>
      <c r="K371" s="176">
        <v>0</v>
      </c>
      <c r="L371" s="178">
        <f>J371+K371</f>
        <v>0</v>
      </c>
      <c r="M371" s="70" t="e">
        <f>L371/$L$372</f>
        <v>#DIV/0!</v>
      </c>
      <c r="N371" s="335"/>
      <c r="O371" s="176">
        <v>0</v>
      </c>
      <c r="P371" s="176">
        <v>0</v>
      </c>
      <c r="Q371" s="178">
        <f>O371+P371</f>
        <v>0</v>
      </c>
      <c r="R371" s="70" t="e">
        <f>Q371/$Q$372</f>
        <v>#DIV/0!</v>
      </c>
      <c r="S371" s="336"/>
      <c r="T371" s="323"/>
      <c r="U371" s="176">
        <v>0</v>
      </c>
      <c r="V371" s="176">
        <v>0</v>
      </c>
      <c r="W371" s="163">
        <f t="shared" si="5"/>
        <v>0</v>
      </c>
      <c r="X371" s="316"/>
    </row>
    <row r="372" spans="1:36" s="23" customFormat="1" ht="15.75" customHeight="1" thickBot="1" x14ac:dyDescent="0.3">
      <c r="A372" s="330" t="s">
        <v>51</v>
      </c>
      <c r="B372" s="331"/>
      <c r="C372" s="332"/>
      <c r="D372" s="177"/>
      <c r="E372" s="24"/>
      <c r="F372" s="19">
        <f>SUM(F367:F371)</f>
        <v>0</v>
      </c>
      <c r="G372" s="19">
        <f>SUM(G367:G371)</f>
        <v>0</v>
      </c>
      <c r="H372" s="19">
        <f>SUM(H367:H371)</f>
        <v>0</v>
      </c>
      <c r="I372" s="20">
        <v>1</v>
      </c>
      <c r="J372" s="19">
        <f>SUM(J367:J371)</f>
        <v>0</v>
      </c>
      <c r="K372" s="19">
        <f>SUM(K367:K371)</f>
        <v>0</v>
      </c>
      <c r="L372" s="19">
        <f>SUM(L367:L371)</f>
        <v>0</v>
      </c>
      <c r="M372" s="20">
        <v>1</v>
      </c>
      <c r="N372" s="19">
        <f>N367</f>
        <v>0</v>
      </c>
      <c r="O372" s="19">
        <f>SUM(O367:O371)</f>
        <v>0</v>
      </c>
      <c r="P372" s="19">
        <f>SUM(P367:P371)</f>
        <v>0</v>
      </c>
      <c r="Q372" s="19">
        <f>SUM(Q367:Q371)</f>
        <v>0</v>
      </c>
      <c r="R372" s="20">
        <v>1</v>
      </c>
      <c r="S372" s="19">
        <f>S367</f>
        <v>0</v>
      </c>
      <c r="T372" s="22">
        <f>T367</f>
        <v>0</v>
      </c>
      <c r="U372" s="164">
        <f>SUM(U367:U371)</f>
        <v>0</v>
      </c>
      <c r="V372" s="74">
        <f>SUM(V367:V371)</f>
        <v>0</v>
      </c>
      <c r="W372" s="165">
        <f t="shared" si="5"/>
        <v>0</v>
      </c>
      <c r="X372" s="187">
        <f>IFERROR(((1-(1-T372)*W372)*1),0)</f>
        <v>1</v>
      </c>
      <c r="Y372" s="66"/>
      <c r="Z372" s="66"/>
      <c r="AA372" s="66"/>
      <c r="AB372" s="66"/>
      <c r="AC372" s="66"/>
      <c r="AD372" s="66"/>
      <c r="AE372" s="66"/>
      <c r="AF372" s="66"/>
      <c r="AG372" s="66"/>
      <c r="AH372" s="66"/>
      <c r="AI372" s="66"/>
      <c r="AJ372" s="66"/>
    </row>
    <row r="373" spans="1:36" ht="15" customHeight="1" x14ac:dyDescent="0.25">
      <c r="A373" s="337">
        <f>A367+1</f>
        <v>62</v>
      </c>
      <c r="B373" s="341"/>
      <c r="C373" s="321"/>
      <c r="D373" s="321"/>
      <c r="E373" s="35" t="s">
        <v>45</v>
      </c>
      <c r="F373" s="176">
        <v>0</v>
      </c>
      <c r="G373" s="176">
        <v>0</v>
      </c>
      <c r="H373" s="178">
        <f>F373+G373</f>
        <v>0</v>
      </c>
      <c r="I373" s="70" t="e">
        <f>H373/$H$378</f>
        <v>#DIV/0!</v>
      </c>
      <c r="J373" s="176">
        <v>0</v>
      </c>
      <c r="K373" s="176">
        <v>0</v>
      </c>
      <c r="L373" s="178">
        <f>J373+K373</f>
        <v>0</v>
      </c>
      <c r="M373" s="70" t="e">
        <f>L373/$L$378</f>
        <v>#DIV/0!</v>
      </c>
      <c r="N373" s="335">
        <v>0</v>
      </c>
      <c r="O373" s="176">
        <v>0</v>
      </c>
      <c r="P373" s="176">
        <v>0</v>
      </c>
      <c r="Q373" s="178">
        <f>O373+P373</f>
        <v>0</v>
      </c>
      <c r="R373" s="70" t="e">
        <f>Q373/$Q$378</f>
        <v>#DIV/0!</v>
      </c>
      <c r="S373" s="336">
        <f>N378-Q378</f>
        <v>0</v>
      </c>
      <c r="T373" s="323">
        <f>IFERROR((S373/N378),0)</f>
        <v>0</v>
      </c>
      <c r="U373" s="176">
        <v>0</v>
      </c>
      <c r="V373" s="176">
        <v>0</v>
      </c>
      <c r="W373" s="163">
        <f t="shared" si="5"/>
        <v>0</v>
      </c>
      <c r="X373" s="314"/>
    </row>
    <row r="374" spans="1:36" ht="15" customHeight="1" x14ac:dyDescent="0.25">
      <c r="A374" s="337"/>
      <c r="B374" s="341"/>
      <c r="C374" s="321"/>
      <c r="D374" s="321"/>
      <c r="E374" s="35" t="s">
        <v>46</v>
      </c>
      <c r="F374" s="176">
        <v>0</v>
      </c>
      <c r="G374" s="176">
        <v>0</v>
      </c>
      <c r="H374" s="178">
        <f>F374+G374</f>
        <v>0</v>
      </c>
      <c r="I374" s="70" t="e">
        <f>H374/$H$378</f>
        <v>#DIV/0!</v>
      </c>
      <c r="J374" s="176">
        <v>0</v>
      </c>
      <c r="K374" s="176">
        <v>0</v>
      </c>
      <c r="L374" s="178">
        <f>J374+K374</f>
        <v>0</v>
      </c>
      <c r="M374" s="70" t="e">
        <f>L374/$L$378</f>
        <v>#DIV/0!</v>
      </c>
      <c r="N374" s="335"/>
      <c r="O374" s="176">
        <v>0</v>
      </c>
      <c r="P374" s="176">
        <v>0</v>
      </c>
      <c r="Q374" s="178">
        <f>O374+P374</f>
        <v>0</v>
      </c>
      <c r="R374" s="70" t="e">
        <f>Q374/$Q$378</f>
        <v>#DIV/0!</v>
      </c>
      <c r="S374" s="336"/>
      <c r="T374" s="323"/>
      <c r="U374" s="176">
        <v>0</v>
      </c>
      <c r="V374" s="176">
        <v>0</v>
      </c>
      <c r="W374" s="163">
        <f t="shared" si="5"/>
        <v>0</v>
      </c>
      <c r="X374" s="315"/>
    </row>
    <row r="375" spans="1:36" ht="15" customHeight="1" x14ac:dyDescent="0.25">
      <c r="A375" s="337"/>
      <c r="B375" s="341"/>
      <c r="C375" s="321"/>
      <c r="D375" s="321"/>
      <c r="E375" s="35" t="s">
        <v>47</v>
      </c>
      <c r="F375" s="176">
        <v>0</v>
      </c>
      <c r="G375" s="176">
        <v>0</v>
      </c>
      <c r="H375" s="178">
        <f>F375+G375</f>
        <v>0</v>
      </c>
      <c r="I375" s="70" t="e">
        <f>H375/$H$378</f>
        <v>#DIV/0!</v>
      </c>
      <c r="J375" s="176">
        <v>0</v>
      </c>
      <c r="K375" s="176">
        <v>0</v>
      </c>
      <c r="L375" s="178">
        <f>J375+K375</f>
        <v>0</v>
      </c>
      <c r="M375" s="70" t="e">
        <f>L375/$L$378</f>
        <v>#DIV/0!</v>
      </c>
      <c r="N375" s="335"/>
      <c r="O375" s="176">
        <v>0</v>
      </c>
      <c r="P375" s="176">
        <v>0</v>
      </c>
      <c r="Q375" s="178">
        <f>O375+P375</f>
        <v>0</v>
      </c>
      <c r="R375" s="70" t="e">
        <f>Q375/$Q$378</f>
        <v>#DIV/0!</v>
      </c>
      <c r="S375" s="336"/>
      <c r="T375" s="323"/>
      <c r="U375" s="176">
        <v>0</v>
      </c>
      <c r="V375" s="176">
        <v>0</v>
      </c>
      <c r="W375" s="163">
        <f t="shared" si="5"/>
        <v>0</v>
      </c>
      <c r="X375" s="315"/>
    </row>
    <row r="376" spans="1:36" ht="15" customHeight="1" x14ac:dyDescent="0.25">
      <c r="A376" s="337"/>
      <c r="B376" s="341"/>
      <c r="C376" s="321"/>
      <c r="D376" s="321"/>
      <c r="E376" s="35" t="s">
        <v>48</v>
      </c>
      <c r="F376" s="176">
        <v>0</v>
      </c>
      <c r="G376" s="176">
        <v>0</v>
      </c>
      <c r="H376" s="178">
        <f>F376+G376</f>
        <v>0</v>
      </c>
      <c r="I376" s="70" t="e">
        <f>H376/$H$378</f>
        <v>#DIV/0!</v>
      </c>
      <c r="J376" s="176">
        <v>0</v>
      </c>
      <c r="K376" s="176">
        <v>0</v>
      </c>
      <c r="L376" s="178">
        <f>J376+K376</f>
        <v>0</v>
      </c>
      <c r="M376" s="70" t="e">
        <f>L376/$L$378</f>
        <v>#DIV/0!</v>
      </c>
      <c r="N376" s="335"/>
      <c r="O376" s="176">
        <v>0</v>
      </c>
      <c r="P376" s="176">
        <v>0</v>
      </c>
      <c r="Q376" s="178">
        <f>O376+P376</f>
        <v>0</v>
      </c>
      <c r="R376" s="70" t="e">
        <f>Q376/$Q$378</f>
        <v>#DIV/0!</v>
      </c>
      <c r="S376" s="336"/>
      <c r="T376" s="323"/>
      <c r="U376" s="176">
        <v>0</v>
      </c>
      <c r="V376" s="176">
        <v>0</v>
      </c>
      <c r="W376" s="163">
        <f t="shared" si="5"/>
        <v>0</v>
      </c>
      <c r="X376" s="315"/>
    </row>
    <row r="377" spans="1:36" ht="15.75" customHeight="1" thickBot="1" x14ac:dyDescent="0.3">
      <c r="A377" s="337"/>
      <c r="B377" s="341"/>
      <c r="C377" s="321"/>
      <c r="D377" s="321"/>
      <c r="E377" s="35" t="s">
        <v>49</v>
      </c>
      <c r="F377" s="176">
        <v>0</v>
      </c>
      <c r="G377" s="176">
        <v>0</v>
      </c>
      <c r="H377" s="178">
        <f>F377+G377</f>
        <v>0</v>
      </c>
      <c r="I377" s="70" t="e">
        <f>H377/$H$378</f>
        <v>#DIV/0!</v>
      </c>
      <c r="J377" s="176">
        <v>0</v>
      </c>
      <c r="K377" s="176">
        <v>0</v>
      </c>
      <c r="L377" s="178">
        <f>J377+K377</f>
        <v>0</v>
      </c>
      <c r="M377" s="70" t="e">
        <f>L377/$L$378</f>
        <v>#DIV/0!</v>
      </c>
      <c r="N377" s="335"/>
      <c r="O377" s="176">
        <v>0</v>
      </c>
      <c r="P377" s="176">
        <v>0</v>
      </c>
      <c r="Q377" s="178">
        <f>O377+P377</f>
        <v>0</v>
      </c>
      <c r="R377" s="70" t="e">
        <f>Q377/$Q$378</f>
        <v>#DIV/0!</v>
      </c>
      <c r="S377" s="336"/>
      <c r="T377" s="323"/>
      <c r="U377" s="176">
        <v>0</v>
      </c>
      <c r="V377" s="176">
        <v>0</v>
      </c>
      <c r="W377" s="163">
        <f t="shared" si="5"/>
        <v>0</v>
      </c>
      <c r="X377" s="316"/>
    </row>
    <row r="378" spans="1:36" s="23" customFormat="1" ht="15.75" customHeight="1" thickBot="1" x14ac:dyDescent="0.3">
      <c r="A378" s="330" t="s">
        <v>51</v>
      </c>
      <c r="B378" s="331"/>
      <c r="C378" s="332"/>
      <c r="D378" s="177"/>
      <c r="E378" s="24"/>
      <c r="F378" s="19">
        <f>SUM(F373:F377)</f>
        <v>0</v>
      </c>
      <c r="G378" s="19">
        <f>SUM(G373:G377)</f>
        <v>0</v>
      </c>
      <c r="H378" s="19">
        <f>SUM(H373:H377)</f>
        <v>0</v>
      </c>
      <c r="I378" s="20">
        <v>1</v>
      </c>
      <c r="J378" s="19">
        <f>SUM(J373:J377)</f>
        <v>0</v>
      </c>
      <c r="K378" s="19">
        <f>SUM(K373:K377)</f>
        <v>0</v>
      </c>
      <c r="L378" s="19">
        <f>SUM(L373:L377)</f>
        <v>0</v>
      </c>
      <c r="M378" s="20">
        <v>1</v>
      </c>
      <c r="N378" s="19">
        <f>N373</f>
        <v>0</v>
      </c>
      <c r="O378" s="19">
        <f>SUM(O373:O377)</f>
        <v>0</v>
      </c>
      <c r="P378" s="19">
        <f>SUM(P373:P377)</f>
        <v>0</v>
      </c>
      <c r="Q378" s="19">
        <f>SUM(Q373:Q377)</f>
        <v>0</v>
      </c>
      <c r="R378" s="20">
        <v>1</v>
      </c>
      <c r="S378" s="19">
        <f>S373</f>
        <v>0</v>
      </c>
      <c r="T378" s="22">
        <f>T373</f>
        <v>0</v>
      </c>
      <c r="U378" s="164">
        <f>SUM(U373:U377)</f>
        <v>0</v>
      </c>
      <c r="V378" s="74">
        <f>SUM(V373:V377)</f>
        <v>0</v>
      </c>
      <c r="W378" s="165">
        <f t="shared" si="5"/>
        <v>0</v>
      </c>
      <c r="X378" s="187">
        <f>IFERROR(((1-(1-T378)*W378)*1),0)</f>
        <v>1</v>
      </c>
      <c r="Y378" s="66"/>
      <c r="Z378" s="66"/>
      <c r="AA378" s="66"/>
      <c r="AB378" s="66"/>
      <c r="AC378" s="66"/>
      <c r="AD378" s="66"/>
      <c r="AE378" s="66"/>
      <c r="AF378" s="66"/>
      <c r="AG378" s="66"/>
      <c r="AH378" s="66"/>
      <c r="AI378" s="66"/>
      <c r="AJ378" s="66"/>
    </row>
    <row r="379" spans="1:36" ht="15" customHeight="1" x14ac:dyDescent="0.25">
      <c r="A379" s="337">
        <f>A373+1</f>
        <v>63</v>
      </c>
      <c r="B379" s="341"/>
      <c r="C379" s="321"/>
      <c r="D379" s="321"/>
      <c r="E379" s="35" t="s">
        <v>45</v>
      </c>
      <c r="F379" s="176">
        <v>0</v>
      </c>
      <c r="G379" s="176">
        <v>0</v>
      </c>
      <c r="H379" s="178">
        <f>F379+G379</f>
        <v>0</v>
      </c>
      <c r="I379" s="70" t="e">
        <f>H379/$H$384</f>
        <v>#DIV/0!</v>
      </c>
      <c r="J379" s="176">
        <v>0</v>
      </c>
      <c r="K379" s="176">
        <v>0</v>
      </c>
      <c r="L379" s="178">
        <f>J379+K379</f>
        <v>0</v>
      </c>
      <c r="M379" s="70" t="e">
        <f>L379/$L$384</f>
        <v>#DIV/0!</v>
      </c>
      <c r="N379" s="335">
        <v>0</v>
      </c>
      <c r="O379" s="176">
        <v>0</v>
      </c>
      <c r="P379" s="176">
        <v>0</v>
      </c>
      <c r="Q379" s="178">
        <f>O379+P379</f>
        <v>0</v>
      </c>
      <c r="R379" s="70" t="e">
        <f>Q379/$Q$384</f>
        <v>#DIV/0!</v>
      </c>
      <c r="S379" s="336">
        <f>N384-Q384</f>
        <v>0</v>
      </c>
      <c r="T379" s="323">
        <f>IFERROR((S379/N384),0)</f>
        <v>0</v>
      </c>
      <c r="U379" s="176">
        <v>0</v>
      </c>
      <c r="V379" s="176">
        <v>0</v>
      </c>
      <c r="W379" s="163">
        <f t="shared" si="5"/>
        <v>0</v>
      </c>
      <c r="X379" s="314"/>
    </row>
    <row r="380" spans="1:36" ht="15" customHeight="1" x14ac:dyDescent="0.25">
      <c r="A380" s="337"/>
      <c r="B380" s="341"/>
      <c r="C380" s="321"/>
      <c r="D380" s="321"/>
      <c r="E380" s="35" t="s">
        <v>46</v>
      </c>
      <c r="F380" s="176">
        <v>0</v>
      </c>
      <c r="G380" s="176">
        <v>0</v>
      </c>
      <c r="H380" s="178">
        <f>F380+G380</f>
        <v>0</v>
      </c>
      <c r="I380" s="70" t="e">
        <f>H380/$H$384</f>
        <v>#DIV/0!</v>
      </c>
      <c r="J380" s="176">
        <v>0</v>
      </c>
      <c r="K380" s="176">
        <v>0</v>
      </c>
      <c r="L380" s="178">
        <f>J380+K380</f>
        <v>0</v>
      </c>
      <c r="M380" s="70" t="e">
        <f>L380/$L$384</f>
        <v>#DIV/0!</v>
      </c>
      <c r="N380" s="335"/>
      <c r="O380" s="176">
        <v>0</v>
      </c>
      <c r="P380" s="176">
        <v>0</v>
      </c>
      <c r="Q380" s="178">
        <f>O380+P380</f>
        <v>0</v>
      </c>
      <c r="R380" s="70" t="e">
        <f>Q380/$Q$384</f>
        <v>#DIV/0!</v>
      </c>
      <c r="S380" s="336"/>
      <c r="T380" s="323"/>
      <c r="U380" s="176">
        <v>0</v>
      </c>
      <c r="V380" s="176">
        <v>0</v>
      </c>
      <c r="W380" s="163">
        <f t="shared" si="5"/>
        <v>0</v>
      </c>
      <c r="X380" s="315"/>
    </row>
    <row r="381" spans="1:36" ht="15" customHeight="1" x14ac:dyDescent="0.25">
      <c r="A381" s="337"/>
      <c r="B381" s="341"/>
      <c r="C381" s="321"/>
      <c r="D381" s="321"/>
      <c r="E381" s="35" t="s">
        <v>47</v>
      </c>
      <c r="F381" s="176">
        <v>0</v>
      </c>
      <c r="G381" s="176">
        <v>0</v>
      </c>
      <c r="H381" s="178">
        <f>F381+G381</f>
        <v>0</v>
      </c>
      <c r="I381" s="70" t="e">
        <f>H381/$H$384</f>
        <v>#DIV/0!</v>
      </c>
      <c r="J381" s="176">
        <v>0</v>
      </c>
      <c r="K381" s="176">
        <v>0</v>
      </c>
      <c r="L381" s="178">
        <f>J381+K381</f>
        <v>0</v>
      </c>
      <c r="M381" s="70" t="e">
        <f>L381/$L$384</f>
        <v>#DIV/0!</v>
      </c>
      <c r="N381" s="335"/>
      <c r="O381" s="176">
        <v>0</v>
      </c>
      <c r="P381" s="176">
        <v>0</v>
      </c>
      <c r="Q381" s="178">
        <f>O381+P381</f>
        <v>0</v>
      </c>
      <c r="R381" s="70" t="e">
        <f>Q381/$Q$384</f>
        <v>#DIV/0!</v>
      </c>
      <c r="S381" s="336"/>
      <c r="T381" s="323"/>
      <c r="U381" s="176">
        <v>0</v>
      </c>
      <c r="V381" s="176">
        <v>0</v>
      </c>
      <c r="W381" s="163">
        <f t="shared" si="5"/>
        <v>0</v>
      </c>
      <c r="X381" s="315"/>
    </row>
    <row r="382" spans="1:36" ht="15" customHeight="1" x14ac:dyDescent="0.25">
      <c r="A382" s="337"/>
      <c r="B382" s="341"/>
      <c r="C382" s="321"/>
      <c r="D382" s="321"/>
      <c r="E382" s="35" t="s">
        <v>48</v>
      </c>
      <c r="F382" s="176">
        <v>0</v>
      </c>
      <c r="G382" s="176">
        <v>0</v>
      </c>
      <c r="H382" s="178">
        <f>F382+G382</f>
        <v>0</v>
      </c>
      <c r="I382" s="70" t="e">
        <f>H382/$H$384</f>
        <v>#DIV/0!</v>
      </c>
      <c r="J382" s="176">
        <v>0</v>
      </c>
      <c r="K382" s="176">
        <v>0</v>
      </c>
      <c r="L382" s="178">
        <f>J382+K382</f>
        <v>0</v>
      </c>
      <c r="M382" s="70" t="e">
        <f>L382/$L$384</f>
        <v>#DIV/0!</v>
      </c>
      <c r="N382" s="335"/>
      <c r="O382" s="176">
        <v>0</v>
      </c>
      <c r="P382" s="176">
        <v>0</v>
      </c>
      <c r="Q382" s="178">
        <f>O382+P382</f>
        <v>0</v>
      </c>
      <c r="R382" s="70" t="e">
        <f>Q382/$Q$384</f>
        <v>#DIV/0!</v>
      </c>
      <c r="S382" s="336"/>
      <c r="T382" s="323"/>
      <c r="U382" s="176">
        <v>0</v>
      </c>
      <c r="V382" s="176">
        <v>0</v>
      </c>
      <c r="W382" s="163">
        <f t="shared" si="5"/>
        <v>0</v>
      </c>
      <c r="X382" s="315"/>
    </row>
    <row r="383" spans="1:36" ht="15.75" customHeight="1" thickBot="1" x14ac:dyDescent="0.3">
      <c r="A383" s="337"/>
      <c r="B383" s="341"/>
      <c r="C383" s="321"/>
      <c r="D383" s="321"/>
      <c r="E383" s="35" t="s">
        <v>49</v>
      </c>
      <c r="F383" s="176">
        <v>0</v>
      </c>
      <c r="G383" s="176">
        <v>0</v>
      </c>
      <c r="H383" s="178">
        <f>F383+G383</f>
        <v>0</v>
      </c>
      <c r="I383" s="70" t="e">
        <f>H383/$H$384</f>
        <v>#DIV/0!</v>
      </c>
      <c r="J383" s="176">
        <v>0</v>
      </c>
      <c r="K383" s="176">
        <v>0</v>
      </c>
      <c r="L383" s="178">
        <f>J383+K383</f>
        <v>0</v>
      </c>
      <c r="M383" s="70" t="e">
        <f>L383/$L$384</f>
        <v>#DIV/0!</v>
      </c>
      <c r="N383" s="335"/>
      <c r="O383" s="176">
        <v>0</v>
      </c>
      <c r="P383" s="176">
        <v>0</v>
      </c>
      <c r="Q383" s="178">
        <f>O383+P383</f>
        <v>0</v>
      </c>
      <c r="R383" s="70" t="e">
        <f>Q383/$Q$384</f>
        <v>#DIV/0!</v>
      </c>
      <c r="S383" s="336"/>
      <c r="T383" s="323"/>
      <c r="U383" s="176">
        <v>0</v>
      </c>
      <c r="V383" s="176">
        <v>0</v>
      </c>
      <c r="W383" s="163">
        <f t="shared" si="5"/>
        <v>0</v>
      </c>
      <c r="X383" s="316"/>
    </row>
    <row r="384" spans="1:36" s="23" customFormat="1" ht="15.75" customHeight="1" thickBot="1" x14ac:dyDescent="0.3">
      <c r="A384" s="330" t="s">
        <v>51</v>
      </c>
      <c r="B384" s="331"/>
      <c r="C384" s="332"/>
      <c r="D384" s="177"/>
      <c r="E384" s="24"/>
      <c r="F384" s="19">
        <f>SUM(F379:F383)</f>
        <v>0</v>
      </c>
      <c r="G384" s="19">
        <f>SUM(G379:G383)</f>
        <v>0</v>
      </c>
      <c r="H384" s="19">
        <f>SUM(H379:H383)</f>
        <v>0</v>
      </c>
      <c r="I384" s="20">
        <v>1</v>
      </c>
      <c r="J384" s="19">
        <f>SUM(J379:J383)</f>
        <v>0</v>
      </c>
      <c r="K384" s="19">
        <f>SUM(K379:K383)</f>
        <v>0</v>
      </c>
      <c r="L384" s="19">
        <f>SUM(L379:L383)</f>
        <v>0</v>
      </c>
      <c r="M384" s="20">
        <v>1</v>
      </c>
      <c r="N384" s="19">
        <f>N379</f>
        <v>0</v>
      </c>
      <c r="O384" s="19">
        <f>SUM(O379:O383)</f>
        <v>0</v>
      </c>
      <c r="P384" s="19">
        <f>SUM(P379:P383)</f>
        <v>0</v>
      </c>
      <c r="Q384" s="19">
        <f>SUM(Q379:Q383)</f>
        <v>0</v>
      </c>
      <c r="R384" s="20">
        <v>1</v>
      </c>
      <c r="S384" s="19">
        <f>S379</f>
        <v>0</v>
      </c>
      <c r="T384" s="22">
        <f>T379</f>
        <v>0</v>
      </c>
      <c r="U384" s="164">
        <f>SUM(U379:U383)</f>
        <v>0</v>
      </c>
      <c r="V384" s="74">
        <f>SUM(V379:V383)</f>
        <v>0</v>
      </c>
      <c r="W384" s="165">
        <f t="shared" si="5"/>
        <v>0</v>
      </c>
      <c r="X384" s="187">
        <f>IFERROR(((1-(1-T384)*W384)*1),0)</f>
        <v>1</v>
      </c>
      <c r="Y384" s="66"/>
      <c r="Z384" s="66"/>
      <c r="AA384" s="66"/>
      <c r="AB384" s="66"/>
      <c r="AC384" s="66"/>
      <c r="AD384" s="66"/>
      <c r="AE384" s="66"/>
      <c r="AF384" s="66"/>
      <c r="AG384" s="66"/>
      <c r="AH384" s="66"/>
      <c r="AI384" s="66"/>
      <c r="AJ384" s="66"/>
    </row>
    <row r="385" spans="1:36" ht="15" customHeight="1" x14ac:dyDescent="0.25">
      <c r="A385" s="337">
        <f>A379+1</f>
        <v>64</v>
      </c>
      <c r="B385" s="341"/>
      <c r="C385" s="321"/>
      <c r="D385" s="321"/>
      <c r="E385" s="35" t="s">
        <v>45</v>
      </c>
      <c r="F385" s="176">
        <v>0</v>
      </c>
      <c r="G385" s="176">
        <v>0</v>
      </c>
      <c r="H385" s="178">
        <f>F385+G385</f>
        <v>0</v>
      </c>
      <c r="I385" s="70" t="e">
        <f>H385/$H$390</f>
        <v>#DIV/0!</v>
      </c>
      <c r="J385" s="176">
        <v>0</v>
      </c>
      <c r="K385" s="176">
        <v>0</v>
      </c>
      <c r="L385" s="178">
        <f>J385+K385</f>
        <v>0</v>
      </c>
      <c r="M385" s="70" t="e">
        <f>L385/$L$390</f>
        <v>#DIV/0!</v>
      </c>
      <c r="N385" s="335">
        <v>0</v>
      </c>
      <c r="O385" s="176">
        <v>0</v>
      </c>
      <c r="P385" s="176">
        <v>0</v>
      </c>
      <c r="Q385" s="178">
        <f>O385+P385</f>
        <v>0</v>
      </c>
      <c r="R385" s="70" t="e">
        <f>Q385/$Q$390</f>
        <v>#DIV/0!</v>
      </c>
      <c r="S385" s="336">
        <f>N390-Q390</f>
        <v>0</v>
      </c>
      <c r="T385" s="323">
        <f>IFERROR((S385/N390),0)</f>
        <v>0</v>
      </c>
      <c r="U385" s="176">
        <v>0</v>
      </c>
      <c r="V385" s="176">
        <v>0</v>
      </c>
      <c r="W385" s="163">
        <f t="shared" si="5"/>
        <v>0</v>
      </c>
      <c r="X385" s="314"/>
    </row>
    <row r="386" spans="1:36" ht="15" customHeight="1" x14ac:dyDescent="0.25">
      <c r="A386" s="337"/>
      <c r="B386" s="341"/>
      <c r="C386" s="321"/>
      <c r="D386" s="321"/>
      <c r="E386" s="35" t="s">
        <v>46</v>
      </c>
      <c r="F386" s="176">
        <v>0</v>
      </c>
      <c r="G386" s="176">
        <v>0</v>
      </c>
      <c r="H386" s="178">
        <f>F386+G386</f>
        <v>0</v>
      </c>
      <c r="I386" s="70" t="e">
        <f>H386/$H$390</f>
        <v>#DIV/0!</v>
      </c>
      <c r="J386" s="176">
        <v>0</v>
      </c>
      <c r="K386" s="176">
        <v>0</v>
      </c>
      <c r="L386" s="178">
        <f>J386+K386</f>
        <v>0</v>
      </c>
      <c r="M386" s="70" t="e">
        <f>L386/$L$390</f>
        <v>#DIV/0!</v>
      </c>
      <c r="N386" s="335"/>
      <c r="O386" s="176">
        <v>0</v>
      </c>
      <c r="P386" s="176">
        <v>0</v>
      </c>
      <c r="Q386" s="178">
        <f>O386+P386</f>
        <v>0</v>
      </c>
      <c r="R386" s="70" t="e">
        <f>Q386/$Q$390</f>
        <v>#DIV/0!</v>
      </c>
      <c r="S386" s="336"/>
      <c r="T386" s="323"/>
      <c r="U386" s="176">
        <v>0</v>
      </c>
      <c r="V386" s="176">
        <v>0</v>
      </c>
      <c r="W386" s="163">
        <f t="shared" si="5"/>
        <v>0</v>
      </c>
      <c r="X386" s="315"/>
    </row>
    <row r="387" spans="1:36" ht="15" customHeight="1" x14ac:dyDescent="0.25">
      <c r="A387" s="337"/>
      <c r="B387" s="341"/>
      <c r="C387" s="321"/>
      <c r="D387" s="321"/>
      <c r="E387" s="35" t="s">
        <v>47</v>
      </c>
      <c r="F387" s="176">
        <v>0</v>
      </c>
      <c r="G387" s="176">
        <v>0</v>
      </c>
      <c r="H387" s="178">
        <f>F387+G387</f>
        <v>0</v>
      </c>
      <c r="I387" s="70" t="e">
        <f>H387/$H$390</f>
        <v>#DIV/0!</v>
      </c>
      <c r="J387" s="176">
        <v>0</v>
      </c>
      <c r="K387" s="176">
        <v>0</v>
      </c>
      <c r="L387" s="178">
        <f>J387+K387</f>
        <v>0</v>
      </c>
      <c r="M387" s="70" t="e">
        <f>L387/$L$390</f>
        <v>#DIV/0!</v>
      </c>
      <c r="N387" s="335"/>
      <c r="O387" s="176">
        <v>0</v>
      </c>
      <c r="P387" s="176">
        <v>0</v>
      </c>
      <c r="Q387" s="178">
        <f>O387+P387</f>
        <v>0</v>
      </c>
      <c r="R387" s="70" t="e">
        <f>Q387/$Q$390</f>
        <v>#DIV/0!</v>
      </c>
      <c r="S387" s="336"/>
      <c r="T387" s="323"/>
      <c r="U387" s="176">
        <v>0</v>
      </c>
      <c r="V387" s="176">
        <v>0</v>
      </c>
      <c r="W387" s="163">
        <f t="shared" si="5"/>
        <v>0</v>
      </c>
      <c r="X387" s="315"/>
    </row>
    <row r="388" spans="1:36" ht="15" customHeight="1" x14ac:dyDescent="0.25">
      <c r="A388" s="337"/>
      <c r="B388" s="341"/>
      <c r="C388" s="321"/>
      <c r="D388" s="321"/>
      <c r="E388" s="35" t="s">
        <v>48</v>
      </c>
      <c r="F388" s="176">
        <v>0</v>
      </c>
      <c r="G388" s="176">
        <v>0</v>
      </c>
      <c r="H388" s="178">
        <f>F388+G388</f>
        <v>0</v>
      </c>
      <c r="I388" s="70" t="e">
        <f>H388/$H$390</f>
        <v>#DIV/0!</v>
      </c>
      <c r="J388" s="176">
        <v>0</v>
      </c>
      <c r="K388" s="176">
        <v>0</v>
      </c>
      <c r="L388" s="178">
        <f>J388+K388</f>
        <v>0</v>
      </c>
      <c r="M388" s="70" t="e">
        <f>L388/$L$390</f>
        <v>#DIV/0!</v>
      </c>
      <c r="N388" s="335"/>
      <c r="O388" s="176">
        <v>0</v>
      </c>
      <c r="P388" s="176">
        <v>0</v>
      </c>
      <c r="Q388" s="178">
        <f>O388+P388</f>
        <v>0</v>
      </c>
      <c r="R388" s="70" t="e">
        <f>Q388/$Q$390</f>
        <v>#DIV/0!</v>
      </c>
      <c r="S388" s="336"/>
      <c r="T388" s="323"/>
      <c r="U388" s="176">
        <v>0</v>
      </c>
      <c r="V388" s="176">
        <v>0</v>
      </c>
      <c r="W388" s="163">
        <f t="shared" si="5"/>
        <v>0</v>
      </c>
      <c r="X388" s="315"/>
    </row>
    <row r="389" spans="1:36" ht="15.75" customHeight="1" thickBot="1" x14ac:dyDescent="0.3">
      <c r="A389" s="337"/>
      <c r="B389" s="341"/>
      <c r="C389" s="321"/>
      <c r="D389" s="321"/>
      <c r="E389" s="35" t="s">
        <v>49</v>
      </c>
      <c r="F389" s="176">
        <v>0</v>
      </c>
      <c r="G389" s="176">
        <v>0</v>
      </c>
      <c r="H389" s="178">
        <f>F389+G389</f>
        <v>0</v>
      </c>
      <c r="I389" s="70" t="e">
        <f>H389/$H$390</f>
        <v>#DIV/0!</v>
      </c>
      <c r="J389" s="176">
        <v>0</v>
      </c>
      <c r="K389" s="176">
        <v>0</v>
      </c>
      <c r="L389" s="178">
        <f>J389+K389</f>
        <v>0</v>
      </c>
      <c r="M389" s="70" t="e">
        <f>L389/$L$390</f>
        <v>#DIV/0!</v>
      </c>
      <c r="N389" s="335"/>
      <c r="O389" s="176">
        <v>0</v>
      </c>
      <c r="P389" s="176">
        <v>0</v>
      </c>
      <c r="Q389" s="178">
        <f>O389+P389</f>
        <v>0</v>
      </c>
      <c r="R389" s="70" t="e">
        <f>Q389/$Q$390</f>
        <v>#DIV/0!</v>
      </c>
      <c r="S389" s="336"/>
      <c r="T389" s="323"/>
      <c r="U389" s="176">
        <v>0</v>
      </c>
      <c r="V389" s="176">
        <v>0</v>
      </c>
      <c r="W389" s="163">
        <f t="shared" si="5"/>
        <v>0</v>
      </c>
      <c r="X389" s="316"/>
    </row>
    <row r="390" spans="1:36" s="23" customFormat="1" ht="15.75" customHeight="1" thickBot="1" x14ac:dyDescent="0.3">
      <c r="A390" s="330" t="s">
        <v>51</v>
      </c>
      <c r="B390" s="331"/>
      <c r="C390" s="332"/>
      <c r="D390" s="177"/>
      <c r="E390" s="24"/>
      <c r="F390" s="19">
        <f>SUM(F385:F389)</f>
        <v>0</v>
      </c>
      <c r="G390" s="19">
        <f>SUM(G385:G389)</f>
        <v>0</v>
      </c>
      <c r="H390" s="19">
        <f>SUM(H385:H389)</f>
        <v>0</v>
      </c>
      <c r="I390" s="20">
        <v>1</v>
      </c>
      <c r="J390" s="19">
        <f>SUM(J385:J389)</f>
        <v>0</v>
      </c>
      <c r="K390" s="19">
        <f>SUM(K385:K389)</f>
        <v>0</v>
      </c>
      <c r="L390" s="19">
        <f>SUM(L385:L389)</f>
        <v>0</v>
      </c>
      <c r="M390" s="20">
        <v>1</v>
      </c>
      <c r="N390" s="19">
        <f>N385</f>
        <v>0</v>
      </c>
      <c r="O390" s="19">
        <f>SUM(O385:O389)</f>
        <v>0</v>
      </c>
      <c r="P390" s="19">
        <f>SUM(P385:P389)</f>
        <v>0</v>
      </c>
      <c r="Q390" s="19">
        <f>SUM(Q385:Q389)</f>
        <v>0</v>
      </c>
      <c r="R390" s="20">
        <v>1</v>
      </c>
      <c r="S390" s="19">
        <f>S385</f>
        <v>0</v>
      </c>
      <c r="T390" s="22">
        <f>T385</f>
        <v>0</v>
      </c>
      <c r="U390" s="164">
        <f>SUM(U385:U389)</f>
        <v>0</v>
      </c>
      <c r="V390" s="74">
        <f>SUM(V385:V389)</f>
        <v>0</v>
      </c>
      <c r="W390" s="165">
        <f t="shared" si="5"/>
        <v>0</v>
      </c>
      <c r="X390" s="187">
        <f>IFERROR(((1-(1-T390)*W390)*1),0)</f>
        <v>1</v>
      </c>
      <c r="Y390" s="66"/>
      <c r="Z390" s="66"/>
      <c r="AA390" s="66"/>
      <c r="AB390" s="66"/>
      <c r="AC390" s="66"/>
      <c r="AD390" s="66"/>
      <c r="AE390" s="66"/>
      <c r="AF390" s="66"/>
      <c r="AG390" s="66"/>
      <c r="AH390" s="66"/>
      <c r="AI390" s="66"/>
      <c r="AJ390" s="66"/>
    </row>
    <row r="391" spans="1:36" ht="15" customHeight="1" x14ac:dyDescent="0.25">
      <c r="A391" s="337">
        <f>A385+1</f>
        <v>65</v>
      </c>
      <c r="B391" s="341"/>
      <c r="C391" s="321"/>
      <c r="D391" s="321"/>
      <c r="E391" s="35" t="s">
        <v>45</v>
      </c>
      <c r="F391" s="176">
        <v>0</v>
      </c>
      <c r="G391" s="176">
        <v>0</v>
      </c>
      <c r="H391" s="178">
        <f>F391+G391</f>
        <v>0</v>
      </c>
      <c r="I391" s="70" t="e">
        <f>H391/$H$396</f>
        <v>#DIV/0!</v>
      </c>
      <c r="J391" s="176">
        <v>0</v>
      </c>
      <c r="K391" s="176">
        <v>0</v>
      </c>
      <c r="L391" s="178">
        <f>J391+K391</f>
        <v>0</v>
      </c>
      <c r="M391" s="70" t="e">
        <f>L391/$L$396</f>
        <v>#DIV/0!</v>
      </c>
      <c r="N391" s="335">
        <v>0</v>
      </c>
      <c r="O391" s="176">
        <v>0</v>
      </c>
      <c r="P391" s="176">
        <v>0</v>
      </c>
      <c r="Q391" s="178">
        <f>O391+P391</f>
        <v>0</v>
      </c>
      <c r="R391" s="70" t="e">
        <f>Q391/$Q$396</f>
        <v>#DIV/0!</v>
      </c>
      <c r="S391" s="336">
        <f>N396-Q396</f>
        <v>0</v>
      </c>
      <c r="T391" s="323">
        <f>IFERROR((S391/N396),0)</f>
        <v>0</v>
      </c>
      <c r="U391" s="176">
        <v>0</v>
      </c>
      <c r="V391" s="176">
        <v>0</v>
      </c>
      <c r="W391" s="163">
        <f t="shared" ref="W391:W454" si="6">IFERROR(((V391/U391)*1),0)</f>
        <v>0</v>
      </c>
      <c r="X391" s="314"/>
    </row>
    <row r="392" spans="1:36" ht="15" customHeight="1" x14ac:dyDescent="0.25">
      <c r="A392" s="337"/>
      <c r="B392" s="341"/>
      <c r="C392" s="321"/>
      <c r="D392" s="321"/>
      <c r="E392" s="35" t="s">
        <v>46</v>
      </c>
      <c r="F392" s="176">
        <v>0</v>
      </c>
      <c r="G392" s="176">
        <v>0</v>
      </c>
      <c r="H392" s="178">
        <f>F392+G392</f>
        <v>0</v>
      </c>
      <c r="I392" s="70" t="e">
        <f>H392/$H$396</f>
        <v>#DIV/0!</v>
      </c>
      <c r="J392" s="176">
        <v>0</v>
      </c>
      <c r="K392" s="176">
        <v>0</v>
      </c>
      <c r="L392" s="178">
        <f>J392+K392</f>
        <v>0</v>
      </c>
      <c r="M392" s="70" t="e">
        <f>L392/$L$396</f>
        <v>#DIV/0!</v>
      </c>
      <c r="N392" s="335"/>
      <c r="O392" s="176">
        <v>0</v>
      </c>
      <c r="P392" s="176">
        <v>0</v>
      </c>
      <c r="Q392" s="178">
        <f>O392+P392</f>
        <v>0</v>
      </c>
      <c r="R392" s="70" t="e">
        <f>Q392/$Q$396</f>
        <v>#DIV/0!</v>
      </c>
      <c r="S392" s="336"/>
      <c r="T392" s="323"/>
      <c r="U392" s="176">
        <v>0</v>
      </c>
      <c r="V392" s="176">
        <v>0</v>
      </c>
      <c r="W392" s="163">
        <f t="shared" si="6"/>
        <v>0</v>
      </c>
      <c r="X392" s="315"/>
    </row>
    <row r="393" spans="1:36" ht="15" customHeight="1" x14ac:dyDescent="0.25">
      <c r="A393" s="337"/>
      <c r="B393" s="341"/>
      <c r="C393" s="321"/>
      <c r="D393" s="321"/>
      <c r="E393" s="35" t="s">
        <v>47</v>
      </c>
      <c r="F393" s="176">
        <v>0</v>
      </c>
      <c r="G393" s="176">
        <v>0</v>
      </c>
      <c r="H393" s="178">
        <f>F393+G393</f>
        <v>0</v>
      </c>
      <c r="I393" s="70" t="e">
        <f>H393/$H$396</f>
        <v>#DIV/0!</v>
      </c>
      <c r="J393" s="176">
        <v>0</v>
      </c>
      <c r="K393" s="176">
        <v>0</v>
      </c>
      <c r="L393" s="178">
        <f>J393+K393</f>
        <v>0</v>
      </c>
      <c r="M393" s="70" t="e">
        <f>L393/$L$396</f>
        <v>#DIV/0!</v>
      </c>
      <c r="N393" s="335"/>
      <c r="O393" s="176">
        <v>0</v>
      </c>
      <c r="P393" s="176">
        <v>0</v>
      </c>
      <c r="Q393" s="178">
        <f>O393+P393</f>
        <v>0</v>
      </c>
      <c r="R393" s="70" t="e">
        <f>Q393/$Q$396</f>
        <v>#DIV/0!</v>
      </c>
      <c r="S393" s="336"/>
      <c r="T393" s="323"/>
      <c r="U393" s="176">
        <v>0</v>
      </c>
      <c r="V393" s="176">
        <v>0</v>
      </c>
      <c r="W393" s="163">
        <f t="shared" si="6"/>
        <v>0</v>
      </c>
      <c r="X393" s="315"/>
    </row>
    <row r="394" spans="1:36" ht="15" customHeight="1" x14ac:dyDescent="0.25">
      <c r="A394" s="337"/>
      <c r="B394" s="341"/>
      <c r="C394" s="321"/>
      <c r="D394" s="321"/>
      <c r="E394" s="35" t="s">
        <v>48</v>
      </c>
      <c r="F394" s="176">
        <v>0</v>
      </c>
      <c r="G394" s="176">
        <v>0</v>
      </c>
      <c r="H394" s="178">
        <f>F394+G394</f>
        <v>0</v>
      </c>
      <c r="I394" s="70" t="e">
        <f>H394/$H$396</f>
        <v>#DIV/0!</v>
      </c>
      <c r="J394" s="176">
        <v>0</v>
      </c>
      <c r="K394" s="176">
        <v>0</v>
      </c>
      <c r="L394" s="178">
        <f>J394+K394</f>
        <v>0</v>
      </c>
      <c r="M394" s="70" t="e">
        <f>L394/$L$396</f>
        <v>#DIV/0!</v>
      </c>
      <c r="N394" s="335"/>
      <c r="O394" s="176">
        <v>0</v>
      </c>
      <c r="P394" s="176">
        <v>0</v>
      </c>
      <c r="Q394" s="178">
        <f>O394+P394</f>
        <v>0</v>
      </c>
      <c r="R394" s="70" t="e">
        <f>Q394/$Q$396</f>
        <v>#DIV/0!</v>
      </c>
      <c r="S394" s="336"/>
      <c r="T394" s="323"/>
      <c r="U394" s="176">
        <v>0</v>
      </c>
      <c r="V394" s="176">
        <v>0</v>
      </c>
      <c r="W394" s="163">
        <f t="shared" si="6"/>
        <v>0</v>
      </c>
      <c r="X394" s="315"/>
    </row>
    <row r="395" spans="1:36" ht="15.75" customHeight="1" thickBot="1" x14ac:dyDescent="0.3">
      <c r="A395" s="337"/>
      <c r="B395" s="341"/>
      <c r="C395" s="321"/>
      <c r="D395" s="321"/>
      <c r="E395" s="35" t="s">
        <v>49</v>
      </c>
      <c r="F395" s="176">
        <v>0</v>
      </c>
      <c r="G395" s="176">
        <v>0</v>
      </c>
      <c r="H395" s="178">
        <f>F395+G395</f>
        <v>0</v>
      </c>
      <c r="I395" s="70" t="e">
        <f>H395/$H$396</f>
        <v>#DIV/0!</v>
      </c>
      <c r="J395" s="176">
        <v>0</v>
      </c>
      <c r="K395" s="176">
        <v>0</v>
      </c>
      <c r="L395" s="178">
        <f>J395+K395</f>
        <v>0</v>
      </c>
      <c r="M395" s="70" t="e">
        <f>L395/$L$396</f>
        <v>#DIV/0!</v>
      </c>
      <c r="N395" s="335"/>
      <c r="O395" s="176">
        <v>0</v>
      </c>
      <c r="P395" s="176">
        <v>0</v>
      </c>
      <c r="Q395" s="178">
        <f>O395+P395</f>
        <v>0</v>
      </c>
      <c r="R395" s="70" t="e">
        <f>Q395/$Q$396</f>
        <v>#DIV/0!</v>
      </c>
      <c r="S395" s="336"/>
      <c r="T395" s="323"/>
      <c r="U395" s="176">
        <v>0</v>
      </c>
      <c r="V395" s="176">
        <v>0</v>
      </c>
      <c r="W395" s="163">
        <f t="shared" si="6"/>
        <v>0</v>
      </c>
      <c r="X395" s="316"/>
    </row>
    <row r="396" spans="1:36" s="23" customFormat="1" ht="15.75" customHeight="1" thickBot="1" x14ac:dyDescent="0.3">
      <c r="A396" s="330" t="s">
        <v>51</v>
      </c>
      <c r="B396" s="331"/>
      <c r="C396" s="332"/>
      <c r="D396" s="177"/>
      <c r="E396" s="24"/>
      <c r="F396" s="19">
        <f>SUM(F391:F395)</f>
        <v>0</v>
      </c>
      <c r="G396" s="19">
        <f>SUM(G391:G395)</f>
        <v>0</v>
      </c>
      <c r="H396" s="19">
        <f>SUM(H391:H395)</f>
        <v>0</v>
      </c>
      <c r="I396" s="20">
        <v>1</v>
      </c>
      <c r="J396" s="19">
        <f>SUM(J391:J395)</f>
        <v>0</v>
      </c>
      <c r="K396" s="19">
        <f>SUM(K391:K395)</f>
        <v>0</v>
      </c>
      <c r="L396" s="19">
        <f>SUM(L391:L395)</f>
        <v>0</v>
      </c>
      <c r="M396" s="20">
        <v>1</v>
      </c>
      <c r="N396" s="19">
        <f>N391</f>
        <v>0</v>
      </c>
      <c r="O396" s="19">
        <f>SUM(O391:O395)</f>
        <v>0</v>
      </c>
      <c r="P396" s="19">
        <f>SUM(P391:P395)</f>
        <v>0</v>
      </c>
      <c r="Q396" s="19">
        <f>SUM(Q391:Q395)</f>
        <v>0</v>
      </c>
      <c r="R396" s="20">
        <v>1</v>
      </c>
      <c r="S396" s="19">
        <f>S391</f>
        <v>0</v>
      </c>
      <c r="T396" s="22">
        <f>T391</f>
        <v>0</v>
      </c>
      <c r="U396" s="164">
        <f>SUM(U391:U395)</f>
        <v>0</v>
      </c>
      <c r="V396" s="74">
        <f>SUM(V391:V395)</f>
        <v>0</v>
      </c>
      <c r="W396" s="165">
        <f t="shared" si="6"/>
        <v>0</v>
      </c>
      <c r="X396" s="187">
        <f>IFERROR(((1-(1-T396)*W396)*1),0)</f>
        <v>1</v>
      </c>
      <c r="Y396" s="66"/>
      <c r="Z396" s="66"/>
      <c r="AA396" s="66"/>
      <c r="AB396" s="66"/>
      <c r="AC396" s="66"/>
      <c r="AD396" s="66"/>
      <c r="AE396" s="66"/>
      <c r="AF396" s="66"/>
      <c r="AG396" s="66"/>
      <c r="AH396" s="66"/>
      <c r="AI396" s="66"/>
      <c r="AJ396" s="66"/>
    </row>
    <row r="397" spans="1:36" ht="15" customHeight="1" x14ac:dyDescent="0.25">
      <c r="A397" s="337">
        <f>A391+1</f>
        <v>66</v>
      </c>
      <c r="B397" s="341"/>
      <c r="C397" s="321"/>
      <c r="D397" s="321"/>
      <c r="E397" s="35" t="s">
        <v>45</v>
      </c>
      <c r="F397" s="176">
        <v>0</v>
      </c>
      <c r="G397" s="176">
        <v>0</v>
      </c>
      <c r="H397" s="178">
        <f>F397+G397</f>
        <v>0</v>
      </c>
      <c r="I397" s="70" t="e">
        <f>H397/$H$402</f>
        <v>#DIV/0!</v>
      </c>
      <c r="J397" s="176">
        <v>0</v>
      </c>
      <c r="K397" s="176">
        <v>0</v>
      </c>
      <c r="L397" s="178">
        <f>J397+K397</f>
        <v>0</v>
      </c>
      <c r="M397" s="70" t="e">
        <f>L397/$L$402</f>
        <v>#DIV/0!</v>
      </c>
      <c r="N397" s="335">
        <v>0</v>
      </c>
      <c r="O397" s="176">
        <v>0</v>
      </c>
      <c r="P397" s="176">
        <v>0</v>
      </c>
      <c r="Q397" s="178">
        <f>O397+P397</f>
        <v>0</v>
      </c>
      <c r="R397" s="70" t="e">
        <f>Q397/$Q$402</f>
        <v>#DIV/0!</v>
      </c>
      <c r="S397" s="336">
        <f>N402-Q402</f>
        <v>0</v>
      </c>
      <c r="T397" s="323">
        <f>IFERROR((S397/N402),0)</f>
        <v>0</v>
      </c>
      <c r="U397" s="176">
        <v>0</v>
      </c>
      <c r="V397" s="176">
        <v>0</v>
      </c>
      <c r="W397" s="163">
        <f t="shared" si="6"/>
        <v>0</v>
      </c>
      <c r="X397" s="314"/>
    </row>
    <row r="398" spans="1:36" ht="15" customHeight="1" x14ac:dyDescent="0.25">
      <c r="A398" s="337"/>
      <c r="B398" s="341"/>
      <c r="C398" s="321"/>
      <c r="D398" s="321"/>
      <c r="E398" s="35" t="s">
        <v>46</v>
      </c>
      <c r="F398" s="176">
        <v>0</v>
      </c>
      <c r="G398" s="176">
        <v>0</v>
      </c>
      <c r="H398" s="178">
        <f>F398+G398</f>
        <v>0</v>
      </c>
      <c r="I398" s="70" t="e">
        <f>H398/$H$402</f>
        <v>#DIV/0!</v>
      </c>
      <c r="J398" s="176">
        <v>0</v>
      </c>
      <c r="K398" s="176">
        <v>0</v>
      </c>
      <c r="L398" s="178">
        <f>J398+K398</f>
        <v>0</v>
      </c>
      <c r="M398" s="70" t="e">
        <f>L398/$L$402</f>
        <v>#DIV/0!</v>
      </c>
      <c r="N398" s="335"/>
      <c r="O398" s="176">
        <v>0</v>
      </c>
      <c r="P398" s="176">
        <v>0</v>
      </c>
      <c r="Q398" s="178">
        <f>O398+P398</f>
        <v>0</v>
      </c>
      <c r="R398" s="70" t="e">
        <f>Q398/$Q$402</f>
        <v>#DIV/0!</v>
      </c>
      <c r="S398" s="336"/>
      <c r="T398" s="323"/>
      <c r="U398" s="176">
        <v>0</v>
      </c>
      <c r="V398" s="176">
        <v>0</v>
      </c>
      <c r="W398" s="163">
        <f t="shared" si="6"/>
        <v>0</v>
      </c>
      <c r="X398" s="315"/>
    </row>
    <row r="399" spans="1:36" ht="15" customHeight="1" x14ac:dyDescent="0.25">
      <c r="A399" s="337"/>
      <c r="B399" s="341"/>
      <c r="C399" s="321"/>
      <c r="D399" s="321"/>
      <c r="E399" s="35" t="s">
        <v>47</v>
      </c>
      <c r="F399" s="176">
        <v>0</v>
      </c>
      <c r="G399" s="176">
        <v>0</v>
      </c>
      <c r="H399" s="178">
        <f>F399+G399</f>
        <v>0</v>
      </c>
      <c r="I399" s="70" t="e">
        <f>H399/$H$402</f>
        <v>#DIV/0!</v>
      </c>
      <c r="J399" s="176">
        <v>0</v>
      </c>
      <c r="K399" s="176">
        <v>0</v>
      </c>
      <c r="L399" s="178">
        <f>J399+K399</f>
        <v>0</v>
      </c>
      <c r="M399" s="70" t="e">
        <f>L399/$L$402</f>
        <v>#DIV/0!</v>
      </c>
      <c r="N399" s="335"/>
      <c r="O399" s="176">
        <v>0</v>
      </c>
      <c r="P399" s="176">
        <v>0</v>
      </c>
      <c r="Q399" s="178">
        <f>O399+P399</f>
        <v>0</v>
      </c>
      <c r="R399" s="70" t="e">
        <f>Q399/$Q$402</f>
        <v>#DIV/0!</v>
      </c>
      <c r="S399" s="336"/>
      <c r="T399" s="323"/>
      <c r="U399" s="176">
        <v>0</v>
      </c>
      <c r="V399" s="176">
        <v>0</v>
      </c>
      <c r="W399" s="163">
        <f t="shared" si="6"/>
        <v>0</v>
      </c>
      <c r="X399" s="315"/>
    </row>
    <row r="400" spans="1:36" ht="15" customHeight="1" x14ac:dyDescent="0.25">
      <c r="A400" s="337"/>
      <c r="B400" s="341"/>
      <c r="C400" s="321"/>
      <c r="D400" s="321"/>
      <c r="E400" s="35" t="s">
        <v>48</v>
      </c>
      <c r="F400" s="176">
        <v>0</v>
      </c>
      <c r="G400" s="176">
        <v>0</v>
      </c>
      <c r="H400" s="178">
        <f>F400+G400</f>
        <v>0</v>
      </c>
      <c r="I400" s="70" t="e">
        <f>H400/$H$402</f>
        <v>#DIV/0!</v>
      </c>
      <c r="J400" s="176">
        <v>0</v>
      </c>
      <c r="K400" s="176">
        <v>0</v>
      </c>
      <c r="L400" s="178">
        <f>J400+K400</f>
        <v>0</v>
      </c>
      <c r="M400" s="70" t="e">
        <f>L400/$L$402</f>
        <v>#DIV/0!</v>
      </c>
      <c r="N400" s="335"/>
      <c r="O400" s="176">
        <v>0</v>
      </c>
      <c r="P400" s="176">
        <v>0</v>
      </c>
      <c r="Q400" s="178">
        <f>O400+P400</f>
        <v>0</v>
      </c>
      <c r="R400" s="70" t="e">
        <f>Q400/$Q$402</f>
        <v>#DIV/0!</v>
      </c>
      <c r="S400" s="336"/>
      <c r="T400" s="323"/>
      <c r="U400" s="176">
        <v>0</v>
      </c>
      <c r="V400" s="176">
        <v>0</v>
      </c>
      <c r="W400" s="163">
        <f t="shared" si="6"/>
        <v>0</v>
      </c>
      <c r="X400" s="315"/>
    </row>
    <row r="401" spans="1:36" ht="15.75" customHeight="1" thickBot="1" x14ac:dyDescent="0.3">
      <c r="A401" s="337"/>
      <c r="B401" s="341"/>
      <c r="C401" s="321"/>
      <c r="D401" s="321"/>
      <c r="E401" s="35" t="s">
        <v>49</v>
      </c>
      <c r="F401" s="176">
        <v>0</v>
      </c>
      <c r="G401" s="176">
        <v>0</v>
      </c>
      <c r="H401" s="178">
        <f>F401+G401</f>
        <v>0</v>
      </c>
      <c r="I401" s="70" t="e">
        <f>H401/$H$402</f>
        <v>#DIV/0!</v>
      </c>
      <c r="J401" s="176">
        <v>0</v>
      </c>
      <c r="K401" s="176">
        <v>0</v>
      </c>
      <c r="L401" s="178">
        <f>J401+K401</f>
        <v>0</v>
      </c>
      <c r="M401" s="70" t="e">
        <f>L401/$L$402</f>
        <v>#DIV/0!</v>
      </c>
      <c r="N401" s="335"/>
      <c r="O401" s="176">
        <v>0</v>
      </c>
      <c r="P401" s="176">
        <v>0</v>
      </c>
      <c r="Q401" s="178">
        <f>O401+P401</f>
        <v>0</v>
      </c>
      <c r="R401" s="70" t="e">
        <f>Q401/$Q$402</f>
        <v>#DIV/0!</v>
      </c>
      <c r="S401" s="336"/>
      <c r="T401" s="323"/>
      <c r="U401" s="176">
        <v>0</v>
      </c>
      <c r="V401" s="176">
        <v>0</v>
      </c>
      <c r="W401" s="163">
        <f t="shared" si="6"/>
        <v>0</v>
      </c>
      <c r="X401" s="316"/>
    </row>
    <row r="402" spans="1:36" s="23" customFormat="1" ht="15.75" customHeight="1" thickBot="1" x14ac:dyDescent="0.3">
      <c r="A402" s="330" t="s">
        <v>51</v>
      </c>
      <c r="B402" s="331"/>
      <c r="C402" s="332"/>
      <c r="D402" s="177"/>
      <c r="E402" s="24"/>
      <c r="F402" s="19">
        <f>SUM(F397:F401)</f>
        <v>0</v>
      </c>
      <c r="G402" s="19">
        <f>SUM(G397:G401)</f>
        <v>0</v>
      </c>
      <c r="H402" s="19">
        <f>SUM(H397:H401)</f>
        <v>0</v>
      </c>
      <c r="I402" s="20">
        <v>1</v>
      </c>
      <c r="J402" s="19">
        <f>SUM(J397:J401)</f>
        <v>0</v>
      </c>
      <c r="K402" s="19">
        <f>SUM(K397:K401)</f>
        <v>0</v>
      </c>
      <c r="L402" s="19">
        <f>SUM(L397:L401)</f>
        <v>0</v>
      </c>
      <c r="M402" s="20">
        <v>1</v>
      </c>
      <c r="N402" s="19">
        <f>N397</f>
        <v>0</v>
      </c>
      <c r="O402" s="19">
        <f>SUM(O397:O401)</f>
        <v>0</v>
      </c>
      <c r="P402" s="19">
        <f>SUM(P397:P401)</f>
        <v>0</v>
      </c>
      <c r="Q402" s="19">
        <f>SUM(Q397:Q401)</f>
        <v>0</v>
      </c>
      <c r="R402" s="20">
        <v>1</v>
      </c>
      <c r="S402" s="19">
        <f>S397</f>
        <v>0</v>
      </c>
      <c r="T402" s="22">
        <f>T397</f>
        <v>0</v>
      </c>
      <c r="U402" s="164">
        <f>SUM(U397:U401)</f>
        <v>0</v>
      </c>
      <c r="V402" s="74">
        <f>SUM(V397:V401)</f>
        <v>0</v>
      </c>
      <c r="W402" s="165">
        <f t="shared" si="6"/>
        <v>0</v>
      </c>
      <c r="X402" s="187">
        <f>IFERROR(((1-(1-T402)*W402)*1),0)</f>
        <v>1</v>
      </c>
      <c r="Y402" s="66"/>
      <c r="Z402" s="66"/>
      <c r="AA402" s="66"/>
      <c r="AB402" s="66"/>
      <c r="AC402" s="66"/>
      <c r="AD402" s="66"/>
      <c r="AE402" s="66"/>
      <c r="AF402" s="66"/>
      <c r="AG402" s="66"/>
      <c r="AH402" s="66"/>
      <c r="AI402" s="66"/>
      <c r="AJ402" s="66"/>
    </row>
    <row r="403" spans="1:36" ht="15" customHeight="1" x14ac:dyDescent="0.25">
      <c r="A403" s="337">
        <f>A397+1</f>
        <v>67</v>
      </c>
      <c r="B403" s="341"/>
      <c r="C403" s="321"/>
      <c r="D403" s="321"/>
      <c r="E403" s="35" t="s">
        <v>45</v>
      </c>
      <c r="F403" s="176">
        <v>0</v>
      </c>
      <c r="G403" s="176">
        <v>0</v>
      </c>
      <c r="H403" s="178">
        <f>F403+G403</f>
        <v>0</v>
      </c>
      <c r="I403" s="70" t="e">
        <f>H403/$H$408</f>
        <v>#DIV/0!</v>
      </c>
      <c r="J403" s="176">
        <v>0</v>
      </c>
      <c r="K403" s="176">
        <v>0</v>
      </c>
      <c r="L403" s="178">
        <f>J403+K403</f>
        <v>0</v>
      </c>
      <c r="M403" s="70" t="e">
        <f>L403/$L$408</f>
        <v>#DIV/0!</v>
      </c>
      <c r="N403" s="335">
        <v>0</v>
      </c>
      <c r="O403" s="176">
        <v>0</v>
      </c>
      <c r="P403" s="176">
        <v>0</v>
      </c>
      <c r="Q403" s="178">
        <f>O403+P403</f>
        <v>0</v>
      </c>
      <c r="R403" s="70" t="e">
        <f>Q403/$Q$408</f>
        <v>#DIV/0!</v>
      </c>
      <c r="S403" s="336">
        <f>N408-Q408</f>
        <v>0</v>
      </c>
      <c r="T403" s="323">
        <f>IFERROR((S403/N408),0)</f>
        <v>0</v>
      </c>
      <c r="U403" s="176">
        <v>0</v>
      </c>
      <c r="V403" s="176">
        <v>0</v>
      </c>
      <c r="W403" s="163">
        <f t="shared" si="6"/>
        <v>0</v>
      </c>
      <c r="X403" s="314"/>
    </row>
    <row r="404" spans="1:36" ht="15" customHeight="1" x14ac:dyDescent="0.25">
      <c r="A404" s="337"/>
      <c r="B404" s="341"/>
      <c r="C404" s="321"/>
      <c r="D404" s="321"/>
      <c r="E404" s="35" t="s">
        <v>46</v>
      </c>
      <c r="F404" s="176">
        <v>0</v>
      </c>
      <c r="G404" s="176">
        <v>0</v>
      </c>
      <c r="H404" s="178">
        <f>F404+G404</f>
        <v>0</v>
      </c>
      <c r="I404" s="70" t="e">
        <f>H404/$H$408</f>
        <v>#DIV/0!</v>
      </c>
      <c r="J404" s="176">
        <v>0</v>
      </c>
      <c r="K404" s="176">
        <v>0</v>
      </c>
      <c r="L404" s="178">
        <f>J404+K404</f>
        <v>0</v>
      </c>
      <c r="M404" s="70" t="e">
        <f>L404/$L$408</f>
        <v>#DIV/0!</v>
      </c>
      <c r="N404" s="335"/>
      <c r="O404" s="176">
        <v>0</v>
      </c>
      <c r="P404" s="176">
        <v>0</v>
      </c>
      <c r="Q404" s="178">
        <f>O404+P404</f>
        <v>0</v>
      </c>
      <c r="R404" s="70" t="e">
        <f>Q404/$Q$408</f>
        <v>#DIV/0!</v>
      </c>
      <c r="S404" s="336"/>
      <c r="T404" s="323"/>
      <c r="U404" s="176">
        <v>0</v>
      </c>
      <c r="V404" s="176">
        <v>0</v>
      </c>
      <c r="W404" s="163">
        <f t="shared" si="6"/>
        <v>0</v>
      </c>
      <c r="X404" s="315"/>
    </row>
    <row r="405" spans="1:36" ht="15" customHeight="1" x14ac:dyDescent="0.25">
      <c r="A405" s="337"/>
      <c r="B405" s="341"/>
      <c r="C405" s="321"/>
      <c r="D405" s="321"/>
      <c r="E405" s="35" t="s">
        <v>47</v>
      </c>
      <c r="F405" s="176">
        <v>0</v>
      </c>
      <c r="G405" s="176">
        <v>0</v>
      </c>
      <c r="H405" s="178">
        <f>F405+G405</f>
        <v>0</v>
      </c>
      <c r="I405" s="70" t="e">
        <f>H405/$H$408</f>
        <v>#DIV/0!</v>
      </c>
      <c r="J405" s="176">
        <v>0</v>
      </c>
      <c r="K405" s="176">
        <v>0</v>
      </c>
      <c r="L405" s="178">
        <f>J405+K405</f>
        <v>0</v>
      </c>
      <c r="M405" s="70" t="e">
        <f>L405/$L$408</f>
        <v>#DIV/0!</v>
      </c>
      <c r="N405" s="335"/>
      <c r="O405" s="176">
        <v>0</v>
      </c>
      <c r="P405" s="176">
        <v>0</v>
      </c>
      <c r="Q405" s="178">
        <f>O405+P405</f>
        <v>0</v>
      </c>
      <c r="R405" s="70" t="e">
        <f>Q405/$Q$408</f>
        <v>#DIV/0!</v>
      </c>
      <c r="S405" s="336"/>
      <c r="T405" s="323"/>
      <c r="U405" s="176">
        <v>0</v>
      </c>
      <c r="V405" s="176">
        <v>0</v>
      </c>
      <c r="W405" s="163">
        <f t="shared" si="6"/>
        <v>0</v>
      </c>
      <c r="X405" s="315"/>
    </row>
    <row r="406" spans="1:36" ht="15" customHeight="1" x14ac:dyDescent="0.25">
      <c r="A406" s="337"/>
      <c r="B406" s="341"/>
      <c r="C406" s="321"/>
      <c r="D406" s="321"/>
      <c r="E406" s="35" t="s">
        <v>48</v>
      </c>
      <c r="F406" s="176">
        <v>0</v>
      </c>
      <c r="G406" s="176">
        <v>0</v>
      </c>
      <c r="H406" s="178">
        <f>F406+G406</f>
        <v>0</v>
      </c>
      <c r="I406" s="70" t="e">
        <f>H406/$H$408</f>
        <v>#DIV/0!</v>
      </c>
      <c r="J406" s="176">
        <v>0</v>
      </c>
      <c r="K406" s="176">
        <v>0</v>
      </c>
      <c r="L406" s="178">
        <f>J406+K406</f>
        <v>0</v>
      </c>
      <c r="M406" s="70" t="e">
        <f>L406/$L$408</f>
        <v>#DIV/0!</v>
      </c>
      <c r="N406" s="335"/>
      <c r="O406" s="176">
        <v>0</v>
      </c>
      <c r="P406" s="176">
        <v>0</v>
      </c>
      <c r="Q406" s="178">
        <f>O406+P406</f>
        <v>0</v>
      </c>
      <c r="R406" s="70" t="e">
        <f>Q406/$Q$408</f>
        <v>#DIV/0!</v>
      </c>
      <c r="S406" s="336"/>
      <c r="T406" s="323"/>
      <c r="U406" s="176">
        <v>0</v>
      </c>
      <c r="V406" s="176">
        <v>0</v>
      </c>
      <c r="W406" s="163">
        <f t="shared" si="6"/>
        <v>0</v>
      </c>
      <c r="X406" s="315"/>
    </row>
    <row r="407" spans="1:36" ht="15.75" customHeight="1" thickBot="1" x14ac:dyDescent="0.3">
      <c r="A407" s="337"/>
      <c r="B407" s="341"/>
      <c r="C407" s="321"/>
      <c r="D407" s="321"/>
      <c r="E407" s="35" t="s">
        <v>49</v>
      </c>
      <c r="F407" s="176">
        <v>0</v>
      </c>
      <c r="G407" s="176">
        <v>0</v>
      </c>
      <c r="H407" s="178">
        <f>F407+G407</f>
        <v>0</v>
      </c>
      <c r="I407" s="70" t="e">
        <f>H407/$H$408</f>
        <v>#DIV/0!</v>
      </c>
      <c r="J407" s="176">
        <v>0</v>
      </c>
      <c r="K407" s="176">
        <v>0</v>
      </c>
      <c r="L407" s="178">
        <f>J407+K407</f>
        <v>0</v>
      </c>
      <c r="M407" s="70" t="e">
        <f>L407/$L$408</f>
        <v>#DIV/0!</v>
      </c>
      <c r="N407" s="335"/>
      <c r="O407" s="176">
        <v>0</v>
      </c>
      <c r="P407" s="176">
        <v>0</v>
      </c>
      <c r="Q407" s="178">
        <f>O407+P407</f>
        <v>0</v>
      </c>
      <c r="R407" s="70" t="e">
        <f>Q407/$Q$408</f>
        <v>#DIV/0!</v>
      </c>
      <c r="S407" s="336"/>
      <c r="T407" s="323"/>
      <c r="U407" s="176">
        <v>0</v>
      </c>
      <c r="V407" s="176">
        <v>0</v>
      </c>
      <c r="W407" s="163">
        <f t="shared" si="6"/>
        <v>0</v>
      </c>
      <c r="X407" s="316"/>
    </row>
    <row r="408" spans="1:36" s="23" customFormat="1" ht="15.75" customHeight="1" thickBot="1" x14ac:dyDescent="0.3">
      <c r="A408" s="330" t="s">
        <v>51</v>
      </c>
      <c r="B408" s="331"/>
      <c r="C408" s="332"/>
      <c r="D408" s="177"/>
      <c r="E408" s="24"/>
      <c r="F408" s="19">
        <f>SUM(F403:F407)</f>
        <v>0</v>
      </c>
      <c r="G408" s="19">
        <f>SUM(G403:G407)</f>
        <v>0</v>
      </c>
      <c r="H408" s="19">
        <f>SUM(H403:H407)</f>
        <v>0</v>
      </c>
      <c r="I408" s="20">
        <v>1</v>
      </c>
      <c r="J408" s="19">
        <f>SUM(J403:J407)</f>
        <v>0</v>
      </c>
      <c r="K408" s="19">
        <f>SUM(K403:K407)</f>
        <v>0</v>
      </c>
      <c r="L408" s="19">
        <f>SUM(L403:L407)</f>
        <v>0</v>
      </c>
      <c r="M408" s="20">
        <v>1</v>
      </c>
      <c r="N408" s="19">
        <f>N403</f>
        <v>0</v>
      </c>
      <c r="O408" s="19">
        <f>SUM(O403:O407)</f>
        <v>0</v>
      </c>
      <c r="P408" s="19">
        <f>SUM(P403:P407)</f>
        <v>0</v>
      </c>
      <c r="Q408" s="19">
        <f>SUM(Q403:Q407)</f>
        <v>0</v>
      </c>
      <c r="R408" s="20">
        <v>1</v>
      </c>
      <c r="S408" s="19">
        <f>S403</f>
        <v>0</v>
      </c>
      <c r="T408" s="22">
        <f>T403</f>
        <v>0</v>
      </c>
      <c r="U408" s="164">
        <f>SUM(U403:U407)</f>
        <v>0</v>
      </c>
      <c r="V408" s="74">
        <f>SUM(V403:V407)</f>
        <v>0</v>
      </c>
      <c r="W408" s="165">
        <f t="shared" si="6"/>
        <v>0</v>
      </c>
      <c r="X408" s="187">
        <f>IFERROR(((1-(1-T408)*W408)*1),0)</f>
        <v>1</v>
      </c>
      <c r="Y408" s="66"/>
      <c r="Z408" s="66"/>
      <c r="AA408" s="66"/>
      <c r="AB408" s="66"/>
      <c r="AC408" s="66"/>
      <c r="AD408" s="66"/>
      <c r="AE408" s="66"/>
      <c r="AF408" s="66"/>
      <c r="AG408" s="66"/>
      <c r="AH408" s="66"/>
      <c r="AI408" s="66"/>
      <c r="AJ408" s="66"/>
    </row>
    <row r="409" spans="1:36" ht="15" customHeight="1" x14ac:dyDescent="0.25">
      <c r="A409" s="337">
        <f>A403+1</f>
        <v>68</v>
      </c>
      <c r="B409" s="341"/>
      <c r="C409" s="321"/>
      <c r="D409" s="321"/>
      <c r="E409" s="35" t="s">
        <v>45</v>
      </c>
      <c r="F409" s="176">
        <v>0</v>
      </c>
      <c r="G409" s="176">
        <v>0</v>
      </c>
      <c r="H409" s="178">
        <f>F409+G409</f>
        <v>0</v>
      </c>
      <c r="I409" s="70" t="e">
        <f>H409/$H$414</f>
        <v>#DIV/0!</v>
      </c>
      <c r="J409" s="176">
        <v>0</v>
      </c>
      <c r="K409" s="176">
        <v>0</v>
      </c>
      <c r="L409" s="178">
        <f>J409+K409</f>
        <v>0</v>
      </c>
      <c r="M409" s="70" t="e">
        <f>L409/$L$414</f>
        <v>#DIV/0!</v>
      </c>
      <c r="N409" s="335">
        <v>0</v>
      </c>
      <c r="O409" s="176">
        <v>0</v>
      </c>
      <c r="P409" s="176">
        <v>0</v>
      </c>
      <c r="Q409" s="178">
        <f>O409+P409</f>
        <v>0</v>
      </c>
      <c r="R409" s="70" t="e">
        <f>Q409/$Q$414</f>
        <v>#DIV/0!</v>
      </c>
      <c r="S409" s="336">
        <f>N414-Q414</f>
        <v>0</v>
      </c>
      <c r="T409" s="323">
        <f>IFERROR((S409/N414),0)</f>
        <v>0</v>
      </c>
      <c r="U409" s="176">
        <v>0</v>
      </c>
      <c r="V409" s="176">
        <v>0</v>
      </c>
      <c r="W409" s="163">
        <f t="shared" si="6"/>
        <v>0</v>
      </c>
      <c r="X409" s="314"/>
    </row>
    <row r="410" spans="1:36" ht="15" customHeight="1" x14ac:dyDescent="0.25">
      <c r="A410" s="337"/>
      <c r="B410" s="341"/>
      <c r="C410" s="321"/>
      <c r="D410" s="321"/>
      <c r="E410" s="35" t="s">
        <v>46</v>
      </c>
      <c r="F410" s="176">
        <v>0</v>
      </c>
      <c r="G410" s="176">
        <v>0</v>
      </c>
      <c r="H410" s="178">
        <f>F410+G410</f>
        <v>0</v>
      </c>
      <c r="I410" s="70" t="e">
        <f>H410/$H$414</f>
        <v>#DIV/0!</v>
      </c>
      <c r="J410" s="176">
        <v>0</v>
      </c>
      <c r="K410" s="176">
        <v>0</v>
      </c>
      <c r="L410" s="178">
        <f>J410+K410</f>
        <v>0</v>
      </c>
      <c r="M410" s="70" t="e">
        <f>L410/$L$414</f>
        <v>#DIV/0!</v>
      </c>
      <c r="N410" s="335"/>
      <c r="O410" s="176">
        <v>0</v>
      </c>
      <c r="P410" s="176">
        <v>0</v>
      </c>
      <c r="Q410" s="178">
        <f>O410+P410</f>
        <v>0</v>
      </c>
      <c r="R410" s="70" t="e">
        <f>Q410/$Q$414</f>
        <v>#DIV/0!</v>
      </c>
      <c r="S410" s="336"/>
      <c r="T410" s="323"/>
      <c r="U410" s="176">
        <v>0</v>
      </c>
      <c r="V410" s="176">
        <v>0</v>
      </c>
      <c r="W410" s="163">
        <f t="shared" si="6"/>
        <v>0</v>
      </c>
      <c r="X410" s="315"/>
    </row>
    <row r="411" spans="1:36" ht="15" customHeight="1" x14ac:dyDescent="0.25">
      <c r="A411" s="337"/>
      <c r="B411" s="341"/>
      <c r="C411" s="321"/>
      <c r="D411" s="321"/>
      <c r="E411" s="35" t="s">
        <v>47</v>
      </c>
      <c r="F411" s="176">
        <v>0</v>
      </c>
      <c r="G411" s="176">
        <v>0</v>
      </c>
      <c r="H411" s="178">
        <f>F411+G411</f>
        <v>0</v>
      </c>
      <c r="I411" s="70" t="e">
        <f>H411/$H$414</f>
        <v>#DIV/0!</v>
      </c>
      <c r="J411" s="176">
        <v>0</v>
      </c>
      <c r="K411" s="176">
        <v>0</v>
      </c>
      <c r="L411" s="178">
        <f>J411+K411</f>
        <v>0</v>
      </c>
      <c r="M411" s="70" t="e">
        <f>L411/$L$414</f>
        <v>#DIV/0!</v>
      </c>
      <c r="N411" s="335"/>
      <c r="O411" s="176">
        <v>0</v>
      </c>
      <c r="P411" s="176">
        <v>0</v>
      </c>
      <c r="Q411" s="178">
        <f>O411+P411</f>
        <v>0</v>
      </c>
      <c r="R411" s="70" t="e">
        <f>Q411/$Q$414</f>
        <v>#DIV/0!</v>
      </c>
      <c r="S411" s="336"/>
      <c r="T411" s="323"/>
      <c r="U411" s="176">
        <v>0</v>
      </c>
      <c r="V411" s="176">
        <v>0</v>
      </c>
      <c r="W411" s="163">
        <f t="shared" si="6"/>
        <v>0</v>
      </c>
      <c r="X411" s="315"/>
    </row>
    <row r="412" spans="1:36" ht="15" customHeight="1" x14ac:dyDescent="0.25">
      <c r="A412" s="337"/>
      <c r="B412" s="341"/>
      <c r="C412" s="321"/>
      <c r="D412" s="321"/>
      <c r="E412" s="35" t="s">
        <v>48</v>
      </c>
      <c r="F412" s="176">
        <v>0</v>
      </c>
      <c r="G412" s="176">
        <v>0</v>
      </c>
      <c r="H412" s="178">
        <f>F412+G412</f>
        <v>0</v>
      </c>
      <c r="I412" s="70" t="e">
        <f>H412/$H$414</f>
        <v>#DIV/0!</v>
      </c>
      <c r="J412" s="176">
        <v>0</v>
      </c>
      <c r="K412" s="176">
        <v>0</v>
      </c>
      <c r="L412" s="178">
        <f>J412+K412</f>
        <v>0</v>
      </c>
      <c r="M412" s="70" t="e">
        <f>L412/$L$414</f>
        <v>#DIV/0!</v>
      </c>
      <c r="N412" s="335"/>
      <c r="O412" s="176">
        <v>0</v>
      </c>
      <c r="P412" s="176">
        <v>0</v>
      </c>
      <c r="Q412" s="178">
        <f>O412+P412</f>
        <v>0</v>
      </c>
      <c r="R412" s="70" t="e">
        <f>Q412/$Q$414</f>
        <v>#DIV/0!</v>
      </c>
      <c r="S412" s="336"/>
      <c r="T412" s="323"/>
      <c r="U412" s="176">
        <v>0</v>
      </c>
      <c r="V412" s="176">
        <v>0</v>
      </c>
      <c r="W412" s="163">
        <f t="shared" si="6"/>
        <v>0</v>
      </c>
      <c r="X412" s="315"/>
    </row>
    <row r="413" spans="1:36" ht="15.75" customHeight="1" thickBot="1" x14ac:dyDescent="0.3">
      <c r="A413" s="337"/>
      <c r="B413" s="341"/>
      <c r="C413" s="321"/>
      <c r="D413" s="321"/>
      <c r="E413" s="35" t="s">
        <v>49</v>
      </c>
      <c r="F413" s="176">
        <v>0</v>
      </c>
      <c r="G413" s="176">
        <v>0</v>
      </c>
      <c r="H413" s="178">
        <f>F413+G413</f>
        <v>0</v>
      </c>
      <c r="I413" s="70" t="e">
        <f>H413/$H$414</f>
        <v>#DIV/0!</v>
      </c>
      <c r="J413" s="176">
        <v>0</v>
      </c>
      <c r="K413" s="176">
        <v>0</v>
      </c>
      <c r="L413" s="178">
        <f>J413+K413</f>
        <v>0</v>
      </c>
      <c r="M413" s="70" t="e">
        <f>L413/$L$414</f>
        <v>#DIV/0!</v>
      </c>
      <c r="N413" s="335"/>
      <c r="O413" s="176">
        <v>0</v>
      </c>
      <c r="P413" s="176">
        <v>0</v>
      </c>
      <c r="Q413" s="178">
        <f>O413+P413</f>
        <v>0</v>
      </c>
      <c r="R413" s="70" t="e">
        <f>Q413/$Q$414</f>
        <v>#DIV/0!</v>
      </c>
      <c r="S413" s="336"/>
      <c r="T413" s="323"/>
      <c r="U413" s="176">
        <v>0</v>
      </c>
      <c r="V413" s="176">
        <v>0</v>
      </c>
      <c r="W413" s="163">
        <f t="shared" si="6"/>
        <v>0</v>
      </c>
      <c r="X413" s="316"/>
    </row>
    <row r="414" spans="1:36" s="23" customFormat="1" ht="15.75" customHeight="1" thickBot="1" x14ac:dyDescent="0.3">
      <c r="A414" s="330" t="s">
        <v>51</v>
      </c>
      <c r="B414" s="331"/>
      <c r="C414" s="332"/>
      <c r="D414" s="177"/>
      <c r="E414" s="24"/>
      <c r="F414" s="19">
        <f>SUM(F409:F413)</f>
        <v>0</v>
      </c>
      <c r="G414" s="19">
        <f>SUM(G409:G413)</f>
        <v>0</v>
      </c>
      <c r="H414" s="19">
        <f>SUM(H409:H413)</f>
        <v>0</v>
      </c>
      <c r="I414" s="20">
        <v>1</v>
      </c>
      <c r="J414" s="19">
        <f>SUM(J409:J413)</f>
        <v>0</v>
      </c>
      <c r="K414" s="19">
        <f>SUM(K409:K413)</f>
        <v>0</v>
      </c>
      <c r="L414" s="19">
        <f>SUM(L409:L413)</f>
        <v>0</v>
      </c>
      <c r="M414" s="20">
        <v>1</v>
      </c>
      <c r="N414" s="19">
        <f>N409</f>
        <v>0</v>
      </c>
      <c r="O414" s="19">
        <f>SUM(O409:O413)</f>
        <v>0</v>
      </c>
      <c r="P414" s="19">
        <f>SUM(P409:P413)</f>
        <v>0</v>
      </c>
      <c r="Q414" s="19">
        <f>SUM(Q409:Q413)</f>
        <v>0</v>
      </c>
      <c r="R414" s="20">
        <v>1</v>
      </c>
      <c r="S414" s="19">
        <f>S409</f>
        <v>0</v>
      </c>
      <c r="T414" s="22">
        <f>T409</f>
        <v>0</v>
      </c>
      <c r="U414" s="164">
        <f>SUM(U409:U413)</f>
        <v>0</v>
      </c>
      <c r="V414" s="74">
        <f>SUM(V409:V413)</f>
        <v>0</v>
      </c>
      <c r="W414" s="165">
        <f t="shared" si="6"/>
        <v>0</v>
      </c>
      <c r="X414" s="187">
        <f>IFERROR(((1-(1-T414)*W414)*1),0)</f>
        <v>1</v>
      </c>
      <c r="Y414" s="66"/>
      <c r="Z414" s="66"/>
      <c r="AA414" s="66"/>
      <c r="AB414" s="66"/>
      <c r="AC414" s="66"/>
      <c r="AD414" s="66"/>
      <c r="AE414" s="66"/>
      <c r="AF414" s="66"/>
      <c r="AG414" s="66"/>
      <c r="AH414" s="66"/>
      <c r="AI414" s="66"/>
      <c r="AJ414" s="66"/>
    </row>
    <row r="415" spans="1:36" ht="15" customHeight="1" x14ac:dyDescent="0.25">
      <c r="A415" s="337">
        <f>A409+1</f>
        <v>69</v>
      </c>
      <c r="B415" s="341"/>
      <c r="C415" s="321"/>
      <c r="D415" s="321"/>
      <c r="E415" s="35" t="s">
        <v>45</v>
      </c>
      <c r="F415" s="176">
        <v>0</v>
      </c>
      <c r="G415" s="176">
        <v>0</v>
      </c>
      <c r="H415" s="178">
        <f>F415+G415</f>
        <v>0</v>
      </c>
      <c r="I415" s="70" t="e">
        <f>H415/$H$420</f>
        <v>#DIV/0!</v>
      </c>
      <c r="J415" s="176">
        <v>0</v>
      </c>
      <c r="K415" s="176">
        <v>0</v>
      </c>
      <c r="L415" s="178">
        <f>J415+K415</f>
        <v>0</v>
      </c>
      <c r="M415" s="70" t="e">
        <f>L415/$L$420</f>
        <v>#DIV/0!</v>
      </c>
      <c r="N415" s="335">
        <v>0</v>
      </c>
      <c r="O415" s="176">
        <v>0</v>
      </c>
      <c r="P415" s="176">
        <v>0</v>
      </c>
      <c r="Q415" s="178">
        <f>O415+P415</f>
        <v>0</v>
      </c>
      <c r="R415" s="70" t="e">
        <f>Q415/$Q$420</f>
        <v>#DIV/0!</v>
      </c>
      <c r="S415" s="336">
        <f>N420-Q420</f>
        <v>0</v>
      </c>
      <c r="T415" s="323">
        <f>IFERROR((S415/N420),0)</f>
        <v>0</v>
      </c>
      <c r="U415" s="176">
        <v>0</v>
      </c>
      <c r="V415" s="176">
        <v>0</v>
      </c>
      <c r="W415" s="163">
        <f t="shared" si="6"/>
        <v>0</v>
      </c>
      <c r="X415" s="314"/>
    </row>
    <row r="416" spans="1:36" ht="15" customHeight="1" x14ac:dyDescent="0.25">
      <c r="A416" s="337"/>
      <c r="B416" s="341"/>
      <c r="C416" s="321"/>
      <c r="D416" s="321"/>
      <c r="E416" s="35" t="s">
        <v>46</v>
      </c>
      <c r="F416" s="176">
        <v>0</v>
      </c>
      <c r="G416" s="176">
        <v>0</v>
      </c>
      <c r="H416" s="178">
        <f>F416+G416</f>
        <v>0</v>
      </c>
      <c r="I416" s="70" t="e">
        <f>H416/$H$420</f>
        <v>#DIV/0!</v>
      </c>
      <c r="J416" s="176">
        <v>0</v>
      </c>
      <c r="K416" s="176">
        <v>0</v>
      </c>
      <c r="L416" s="178">
        <f>J416+K416</f>
        <v>0</v>
      </c>
      <c r="M416" s="70" t="e">
        <f>L416/$L$420</f>
        <v>#DIV/0!</v>
      </c>
      <c r="N416" s="335"/>
      <c r="O416" s="176">
        <v>0</v>
      </c>
      <c r="P416" s="176">
        <v>0</v>
      </c>
      <c r="Q416" s="178">
        <f>O416+P416</f>
        <v>0</v>
      </c>
      <c r="R416" s="70" t="e">
        <f>Q416/$Q$420</f>
        <v>#DIV/0!</v>
      </c>
      <c r="S416" s="336"/>
      <c r="T416" s="323"/>
      <c r="U416" s="176">
        <v>0</v>
      </c>
      <c r="V416" s="176">
        <v>0</v>
      </c>
      <c r="W416" s="163">
        <f t="shared" si="6"/>
        <v>0</v>
      </c>
      <c r="X416" s="315"/>
    </row>
    <row r="417" spans="1:36" ht="15" customHeight="1" x14ac:dyDescent="0.25">
      <c r="A417" s="337"/>
      <c r="B417" s="341"/>
      <c r="C417" s="321"/>
      <c r="D417" s="321"/>
      <c r="E417" s="35" t="s">
        <v>47</v>
      </c>
      <c r="F417" s="176">
        <v>0</v>
      </c>
      <c r="G417" s="176">
        <v>0</v>
      </c>
      <c r="H417" s="178">
        <f>F417+G417</f>
        <v>0</v>
      </c>
      <c r="I417" s="70" t="e">
        <f>H417/$H$420</f>
        <v>#DIV/0!</v>
      </c>
      <c r="J417" s="176">
        <v>0</v>
      </c>
      <c r="K417" s="176">
        <v>0</v>
      </c>
      <c r="L417" s="178">
        <f>J417+K417</f>
        <v>0</v>
      </c>
      <c r="M417" s="70" t="e">
        <f>L417/$L$420</f>
        <v>#DIV/0!</v>
      </c>
      <c r="N417" s="335"/>
      <c r="O417" s="176">
        <v>0</v>
      </c>
      <c r="P417" s="176">
        <v>0</v>
      </c>
      <c r="Q417" s="178">
        <f>O417+P417</f>
        <v>0</v>
      </c>
      <c r="R417" s="70" t="e">
        <f>Q417/$Q$420</f>
        <v>#DIV/0!</v>
      </c>
      <c r="S417" s="336"/>
      <c r="T417" s="323"/>
      <c r="U417" s="176">
        <v>0</v>
      </c>
      <c r="V417" s="176">
        <v>0</v>
      </c>
      <c r="W417" s="163">
        <f t="shared" si="6"/>
        <v>0</v>
      </c>
      <c r="X417" s="315"/>
    </row>
    <row r="418" spans="1:36" ht="15" customHeight="1" x14ac:dyDescent="0.25">
      <c r="A418" s="337"/>
      <c r="B418" s="341"/>
      <c r="C418" s="321"/>
      <c r="D418" s="321"/>
      <c r="E418" s="35" t="s">
        <v>48</v>
      </c>
      <c r="F418" s="176">
        <v>0</v>
      </c>
      <c r="G418" s="176">
        <v>0</v>
      </c>
      <c r="H418" s="178">
        <f>F418+G418</f>
        <v>0</v>
      </c>
      <c r="I418" s="70" t="e">
        <f>H418/$H$420</f>
        <v>#DIV/0!</v>
      </c>
      <c r="J418" s="176">
        <v>0</v>
      </c>
      <c r="K418" s="176">
        <v>0</v>
      </c>
      <c r="L418" s="178">
        <f>J418+K418</f>
        <v>0</v>
      </c>
      <c r="M418" s="70" t="e">
        <f>L418/$L$420</f>
        <v>#DIV/0!</v>
      </c>
      <c r="N418" s="335"/>
      <c r="O418" s="176">
        <v>0</v>
      </c>
      <c r="P418" s="176">
        <v>0</v>
      </c>
      <c r="Q418" s="178">
        <f>O418+P418</f>
        <v>0</v>
      </c>
      <c r="R418" s="70" t="e">
        <f>Q418/$Q$420</f>
        <v>#DIV/0!</v>
      </c>
      <c r="S418" s="336"/>
      <c r="T418" s="323"/>
      <c r="U418" s="176">
        <v>0</v>
      </c>
      <c r="V418" s="176">
        <v>0</v>
      </c>
      <c r="W418" s="163">
        <f t="shared" si="6"/>
        <v>0</v>
      </c>
      <c r="X418" s="315"/>
    </row>
    <row r="419" spans="1:36" ht="15.75" customHeight="1" thickBot="1" x14ac:dyDescent="0.3">
      <c r="A419" s="337"/>
      <c r="B419" s="341"/>
      <c r="C419" s="321"/>
      <c r="D419" s="321"/>
      <c r="E419" s="35" t="s">
        <v>49</v>
      </c>
      <c r="F419" s="176">
        <v>0</v>
      </c>
      <c r="G419" s="176">
        <v>0</v>
      </c>
      <c r="H419" s="178">
        <f>F419+G419</f>
        <v>0</v>
      </c>
      <c r="I419" s="70" t="e">
        <f>H419/$H$420</f>
        <v>#DIV/0!</v>
      </c>
      <c r="J419" s="176">
        <v>0</v>
      </c>
      <c r="K419" s="176">
        <v>0</v>
      </c>
      <c r="L419" s="178">
        <f>J419+K419</f>
        <v>0</v>
      </c>
      <c r="M419" s="70" t="e">
        <f>L419/$L$420</f>
        <v>#DIV/0!</v>
      </c>
      <c r="N419" s="335"/>
      <c r="O419" s="176">
        <v>0</v>
      </c>
      <c r="P419" s="176">
        <v>0</v>
      </c>
      <c r="Q419" s="178">
        <f>O419+P419</f>
        <v>0</v>
      </c>
      <c r="R419" s="70" t="e">
        <f>Q419/$Q$420</f>
        <v>#DIV/0!</v>
      </c>
      <c r="S419" s="336"/>
      <c r="T419" s="323"/>
      <c r="U419" s="176">
        <v>0</v>
      </c>
      <c r="V419" s="176">
        <v>0</v>
      </c>
      <c r="W419" s="163">
        <f t="shared" si="6"/>
        <v>0</v>
      </c>
      <c r="X419" s="316"/>
    </row>
    <row r="420" spans="1:36" s="23" customFormat="1" ht="15.75" customHeight="1" thickBot="1" x14ac:dyDescent="0.3">
      <c r="A420" s="330" t="s">
        <v>51</v>
      </c>
      <c r="B420" s="331"/>
      <c r="C420" s="332"/>
      <c r="D420" s="177"/>
      <c r="E420" s="24"/>
      <c r="F420" s="19">
        <f>SUM(F415:F419)</f>
        <v>0</v>
      </c>
      <c r="G420" s="19">
        <f>SUM(G415:G419)</f>
        <v>0</v>
      </c>
      <c r="H420" s="19">
        <f>SUM(H415:H419)</f>
        <v>0</v>
      </c>
      <c r="I420" s="20">
        <v>1</v>
      </c>
      <c r="J420" s="19">
        <f>SUM(J415:J419)</f>
        <v>0</v>
      </c>
      <c r="K420" s="19">
        <f>SUM(K415:K419)</f>
        <v>0</v>
      </c>
      <c r="L420" s="19">
        <f>SUM(L415:L419)</f>
        <v>0</v>
      </c>
      <c r="M420" s="20">
        <v>1</v>
      </c>
      <c r="N420" s="19">
        <f>N415</f>
        <v>0</v>
      </c>
      <c r="O420" s="19">
        <f>SUM(O415:O419)</f>
        <v>0</v>
      </c>
      <c r="P420" s="19">
        <f>SUM(P415:P419)</f>
        <v>0</v>
      </c>
      <c r="Q420" s="19">
        <f>SUM(Q415:Q419)</f>
        <v>0</v>
      </c>
      <c r="R420" s="20">
        <v>1</v>
      </c>
      <c r="S420" s="19">
        <f>S415</f>
        <v>0</v>
      </c>
      <c r="T420" s="22">
        <f>T415</f>
        <v>0</v>
      </c>
      <c r="U420" s="164">
        <f>SUM(U415:U419)</f>
        <v>0</v>
      </c>
      <c r="V420" s="74">
        <f>SUM(V415:V419)</f>
        <v>0</v>
      </c>
      <c r="W420" s="165">
        <f t="shared" si="6"/>
        <v>0</v>
      </c>
      <c r="X420" s="187">
        <f>IFERROR(((1-(1-T420)*W420)*1),0)</f>
        <v>1</v>
      </c>
      <c r="Y420" s="66"/>
      <c r="Z420" s="66"/>
      <c r="AA420" s="66"/>
      <c r="AB420" s="66"/>
      <c r="AC420" s="66"/>
      <c r="AD420" s="66"/>
      <c r="AE420" s="66"/>
      <c r="AF420" s="66"/>
      <c r="AG420" s="66"/>
      <c r="AH420" s="66"/>
      <c r="AI420" s="66"/>
      <c r="AJ420" s="66"/>
    </row>
    <row r="421" spans="1:36" ht="15" customHeight="1" x14ac:dyDescent="0.25">
      <c r="A421" s="337">
        <f>A415+1</f>
        <v>70</v>
      </c>
      <c r="B421" s="341"/>
      <c r="C421" s="321"/>
      <c r="D421" s="321"/>
      <c r="E421" s="35" t="s">
        <v>45</v>
      </c>
      <c r="F421" s="176">
        <v>0</v>
      </c>
      <c r="G421" s="176"/>
      <c r="H421" s="178">
        <f>F421+G421</f>
        <v>0</v>
      </c>
      <c r="I421" s="70" t="e">
        <f>H421/$H$426</f>
        <v>#DIV/0!</v>
      </c>
      <c r="J421" s="176">
        <v>0</v>
      </c>
      <c r="K421" s="176">
        <v>0</v>
      </c>
      <c r="L421" s="178">
        <f>J421+K421</f>
        <v>0</v>
      </c>
      <c r="M421" s="70" t="e">
        <f>L421/$L$426</f>
        <v>#DIV/0!</v>
      </c>
      <c r="N421" s="335">
        <v>0</v>
      </c>
      <c r="O421" s="176">
        <v>0</v>
      </c>
      <c r="P421" s="176">
        <v>0</v>
      </c>
      <c r="Q421" s="178">
        <f>O421+P421</f>
        <v>0</v>
      </c>
      <c r="R421" s="70" t="e">
        <f>Q421/$Q$426</f>
        <v>#DIV/0!</v>
      </c>
      <c r="S421" s="336">
        <f>N426-Q426</f>
        <v>0</v>
      </c>
      <c r="T421" s="323">
        <f>IFERROR((S421/N426),0)</f>
        <v>0</v>
      </c>
      <c r="U421" s="176">
        <v>0</v>
      </c>
      <c r="V421" s="176">
        <v>0</v>
      </c>
      <c r="W421" s="163">
        <f t="shared" si="6"/>
        <v>0</v>
      </c>
      <c r="X421" s="314"/>
    </row>
    <row r="422" spans="1:36" ht="15" customHeight="1" x14ac:dyDescent="0.25">
      <c r="A422" s="337"/>
      <c r="B422" s="341"/>
      <c r="C422" s="321"/>
      <c r="D422" s="321"/>
      <c r="E422" s="35" t="s">
        <v>46</v>
      </c>
      <c r="F422" s="176">
        <v>0</v>
      </c>
      <c r="G422" s="176">
        <v>0</v>
      </c>
      <c r="H422" s="178">
        <f>F422+G422</f>
        <v>0</v>
      </c>
      <c r="I422" s="70" t="e">
        <f>H422/$H$426</f>
        <v>#DIV/0!</v>
      </c>
      <c r="J422" s="176">
        <v>0</v>
      </c>
      <c r="K422" s="176">
        <v>0</v>
      </c>
      <c r="L422" s="178">
        <f>J422+K422</f>
        <v>0</v>
      </c>
      <c r="M422" s="70" t="e">
        <f>L422/$L$426</f>
        <v>#DIV/0!</v>
      </c>
      <c r="N422" s="335"/>
      <c r="O422" s="176">
        <v>0</v>
      </c>
      <c r="P422" s="176">
        <v>0</v>
      </c>
      <c r="Q422" s="178">
        <f>O422+P422</f>
        <v>0</v>
      </c>
      <c r="R422" s="70" t="e">
        <f>Q422/$Q$426</f>
        <v>#DIV/0!</v>
      </c>
      <c r="S422" s="336"/>
      <c r="T422" s="323"/>
      <c r="U422" s="176">
        <v>0</v>
      </c>
      <c r="V422" s="176">
        <v>0</v>
      </c>
      <c r="W422" s="163">
        <f t="shared" si="6"/>
        <v>0</v>
      </c>
      <c r="X422" s="315"/>
    </row>
    <row r="423" spans="1:36" ht="15" customHeight="1" x14ac:dyDescent="0.25">
      <c r="A423" s="337"/>
      <c r="B423" s="341"/>
      <c r="C423" s="321"/>
      <c r="D423" s="321"/>
      <c r="E423" s="35" t="s">
        <v>47</v>
      </c>
      <c r="F423" s="176">
        <v>0</v>
      </c>
      <c r="G423" s="176">
        <v>0</v>
      </c>
      <c r="H423" s="178">
        <f>F423+G423</f>
        <v>0</v>
      </c>
      <c r="I423" s="70" t="e">
        <f>H423/$H$426</f>
        <v>#DIV/0!</v>
      </c>
      <c r="J423" s="176">
        <v>0</v>
      </c>
      <c r="K423" s="176">
        <v>0</v>
      </c>
      <c r="L423" s="178">
        <f>J423+K423</f>
        <v>0</v>
      </c>
      <c r="M423" s="70" t="e">
        <f>L423/$L$426</f>
        <v>#DIV/0!</v>
      </c>
      <c r="N423" s="335"/>
      <c r="O423" s="176">
        <v>0</v>
      </c>
      <c r="P423" s="176">
        <v>0</v>
      </c>
      <c r="Q423" s="178">
        <f>O423+P423</f>
        <v>0</v>
      </c>
      <c r="R423" s="70" t="e">
        <f>Q423/$Q$426</f>
        <v>#DIV/0!</v>
      </c>
      <c r="S423" s="336"/>
      <c r="T423" s="323"/>
      <c r="U423" s="176">
        <v>0</v>
      </c>
      <c r="V423" s="176">
        <v>0</v>
      </c>
      <c r="W423" s="163">
        <f t="shared" si="6"/>
        <v>0</v>
      </c>
      <c r="X423" s="315"/>
    </row>
    <row r="424" spans="1:36" ht="15" customHeight="1" x14ac:dyDescent="0.25">
      <c r="A424" s="337"/>
      <c r="B424" s="341"/>
      <c r="C424" s="321"/>
      <c r="D424" s="321"/>
      <c r="E424" s="35" t="s">
        <v>48</v>
      </c>
      <c r="F424" s="176">
        <v>0</v>
      </c>
      <c r="G424" s="176">
        <v>0</v>
      </c>
      <c r="H424" s="178">
        <f>F424+G424</f>
        <v>0</v>
      </c>
      <c r="I424" s="70" t="e">
        <f>H424/$H$426</f>
        <v>#DIV/0!</v>
      </c>
      <c r="J424" s="176">
        <v>0</v>
      </c>
      <c r="K424" s="176">
        <v>0</v>
      </c>
      <c r="L424" s="178">
        <f>J424+K424</f>
        <v>0</v>
      </c>
      <c r="M424" s="70" t="e">
        <f>L424/$L$426</f>
        <v>#DIV/0!</v>
      </c>
      <c r="N424" s="335"/>
      <c r="O424" s="176">
        <v>0</v>
      </c>
      <c r="P424" s="176">
        <v>0</v>
      </c>
      <c r="Q424" s="178">
        <f>O424+P424</f>
        <v>0</v>
      </c>
      <c r="R424" s="70" t="e">
        <f>Q424/$Q$426</f>
        <v>#DIV/0!</v>
      </c>
      <c r="S424" s="336"/>
      <c r="T424" s="323"/>
      <c r="U424" s="176">
        <v>0</v>
      </c>
      <c r="V424" s="176">
        <v>0</v>
      </c>
      <c r="W424" s="163">
        <f t="shared" si="6"/>
        <v>0</v>
      </c>
      <c r="X424" s="315"/>
    </row>
    <row r="425" spans="1:36" ht="15.75" customHeight="1" thickBot="1" x14ac:dyDescent="0.3">
      <c r="A425" s="337"/>
      <c r="B425" s="341"/>
      <c r="C425" s="321"/>
      <c r="D425" s="321"/>
      <c r="E425" s="35" t="s">
        <v>49</v>
      </c>
      <c r="F425" s="176">
        <v>0</v>
      </c>
      <c r="G425" s="176">
        <v>0</v>
      </c>
      <c r="H425" s="178">
        <f>F425+G425</f>
        <v>0</v>
      </c>
      <c r="I425" s="70" t="e">
        <f>H425/$H$426</f>
        <v>#DIV/0!</v>
      </c>
      <c r="J425" s="176">
        <v>0</v>
      </c>
      <c r="K425" s="176">
        <v>0</v>
      </c>
      <c r="L425" s="178">
        <f>J425+K425</f>
        <v>0</v>
      </c>
      <c r="M425" s="70" t="e">
        <f>L425/$L$426</f>
        <v>#DIV/0!</v>
      </c>
      <c r="N425" s="335"/>
      <c r="O425" s="176">
        <v>0</v>
      </c>
      <c r="P425" s="176">
        <v>0</v>
      </c>
      <c r="Q425" s="178">
        <f>O425+P425</f>
        <v>0</v>
      </c>
      <c r="R425" s="70" t="e">
        <f>Q425/$Q$426</f>
        <v>#DIV/0!</v>
      </c>
      <c r="S425" s="336"/>
      <c r="T425" s="323"/>
      <c r="U425" s="176">
        <v>0</v>
      </c>
      <c r="V425" s="176">
        <v>0</v>
      </c>
      <c r="W425" s="163">
        <f t="shared" si="6"/>
        <v>0</v>
      </c>
      <c r="X425" s="316"/>
    </row>
    <row r="426" spans="1:36" s="23" customFormat="1" ht="15.75" customHeight="1" thickBot="1" x14ac:dyDescent="0.3">
      <c r="A426" s="330" t="s">
        <v>51</v>
      </c>
      <c r="B426" s="331"/>
      <c r="C426" s="332"/>
      <c r="D426" s="177"/>
      <c r="E426" s="24"/>
      <c r="F426" s="19">
        <f>SUM(F421:F425)</f>
        <v>0</v>
      </c>
      <c r="G426" s="19">
        <f>SUM(G421:G425)</f>
        <v>0</v>
      </c>
      <c r="H426" s="19">
        <f>SUM(H421:H425)</f>
        <v>0</v>
      </c>
      <c r="I426" s="20">
        <v>1</v>
      </c>
      <c r="J426" s="19">
        <f>SUM(J421:J425)</f>
        <v>0</v>
      </c>
      <c r="K426" s="19">
        <f>SUM(K421:K425)</f>
        <v>0</v>
      </c>
      <c r="L426" s="19">
        <f>SUM(L421:L425)</f>
        <v>0</v>
      </c>
      <c r="M426" s="20">
        <v>1</v>
      </c>
      <c r="N426" s="19">
        <f>N421</f>
        <v>0</v>
      </c>
      <c r="O426" s="19">
        <f>SUM(O421:O425)</f>
        <v>0</v>
      </c>
      <c r="P426" s="19">
        <f>SUM(P421:P425)</f>
        <v>0</v>
      </c>
      <c r="Q426" s="19">
        <f>SUM(Q421:Q425)</f>
        <v>0</v>
      </c>
      <c r="R426" s="20">
        <v>1</v>
      </c>
      <c r="S426" s="19">
        <f>S421</f>
        <v>0</v>
      </c>
      <c r="T426" s="22">
        <f>T421</f>
        <v>0</v>
      </c>
      <c r="U426" s="164">
        <f>SUM(U421:U425)</f>
        <v>0</v>
      </c>
      <c r="V426" s="74">
        <f>SUM(V421:V425)</f>
        <v>0</v>
      </c>
      <c r="W426" s="165">
        <f t="shared" si="6"/>
        <v>0</v>
      </c>
      <c r="X426" s="187">
        <f>IFERROR(((1-(1-T426)*W426)*1),0)</f>
        <v>1</v>
      </c>
      <c r="Y426" s="66"/>
      <c r="Z426" s="66"/>
      <c r="AA426" s="66"/>
      <c r="AB426" s="66"/>
      <c r="AC426" s="66"/>
      <c r="AD426" s="66"/>
      <c r="AE426" s="66"/>
      <c r="AF426" s="66"/>
      <c r="AG426" s="66"/>
      <c r="AH426" s="66"/>
      <c r="AI426" s="66"/>
      <c r="AJ426" s="66"/>
    </row>
    <row r="427" spans="1:36" ht="15" customHeight="1" x14ac:dyDescent="0.25">
      <c r="A427" s="337">
        <f>A421+1</f>
        <v>71</v>
      </c>
      <c r="B427" s="341"/>
      <c r="C427" s="321"/>
      <c r="D427" s="321"/>
      <c r="E427" s="35" t="s">
        <v>45</v>
      </c>
      <c r="F427" s="176">
        <v>0</v>
      </c>
      <c r="G427" s="176">
        <v>0</v>
      </c>
      <c r="H427" s="178">
        <f>F427+G427</f>
        <v>0</v>
      </c>
      <c r="I427" s="70" t="e">
        <f>H427/$H$432</f>
        <v>#DIV/0!</v>
      </c>
      <c r="J427" s="176">
        <v>0</v>
      </c>
      <c r="K427" s="176">
        <v>0</v>
      </c>
      <c r="L427" s="178">
        <f>J427+K427</f>
        <v>0</v>
      </c>
      <c r="M427" s="70" t="e">
        <f>L427/$L$432</f>
        <v>#DIV/0!</v>
      </c>
      <c r="N427" s="335">
        <v>0</v>
      </c>
      <c r="O427" s="176">
        <v>0</v>
      </c>
      <c r="P427" s="176">
        <v>0</v>
      </c>
      <c r="Q427" s="178">
        <f>O427+P427</f>
        <v>0</v>
      </c>
      <c r="R427" s="70" t="e">
        <f>Q427/$Q$432</f>
        <v>#DIV/0!</v>
      </c>
      <c r="S427" s="336">
        <f>N432-Q432</f>
        <v>0</v>
      </c>
      <c r="T427" s="323">
        <f>IFERROR((S427/N432),0)</f>
        <v>0</v>
      </c>
      <c r="U427" s="176">
        <v>0</v>
      </c>
      <c r="V427" s="176">
        <v>0</v>
      </c>
      <c r="W427" s="163">
        <f t="shared" si="6"/>
        <v>0</v>
      </c>
      <c r="X427" s="314"/>
    </row>
    <row r="428" spans="1:36" ht="15" customHeight="1" x14ac:dyDescent="0.25">
      <c r="A428" s="337"/>
      <c r="B428" s="341"/>
      <c r="C428" s="321"/>
      <c r="D428" s="321"/>
      <c r="E428" s="35" t="s">
        <v>46</v>
      </c>
      <c r="F428" s="176">
        <v>0</v>
      </c>
      <c r="G428" s="176">
        <v>0</v>
      </c>
      <c r="H428" s="178">
        <f>F428+G428</f>
        <v>0</v>
      </c>
      <c r="I428" s="70" t="e">
        <f>H428/$H$432</f>
        <v>#DIV/0!</v>
      </c>
      <c r="J428" s="176">
        <v>0</v>
      </c>
      <c r="K428" s="176">
        <v>0</v>
      </c>
      <c r="L428" s="178">
        <f>J428+K428</f>
        <v>0</v>
      </c>
      <c r="M428" s="70" t="e">
        <f>L428/$L$432</f>
        <v>#DIV/0!</v>
      </c>
      <c r="N428" s="335"/>
      <c r="O428" s="176">
        <v>0</v>
      </c>
      <c r="P428" s="176">
        <v>0</v>
      </c>
      <c r="Q428" s="178">
        <f>O428+P428</f>
        <v>0</v>
      </c>
      <c r="R428" s="70" t="e">
        <f>Q428/$Q$432</f>
        <v>#DIV/0!</v>
      </c>
      <c r="S428" s="336"/>
      <c r="T428" s="323"/>
      <c r="U428" s="176">
        <v>0</v>
      </c>
      <c r="V428" s="176">
        <v>0</v>
      </c>
      <c r="W428" s="163">
        <f t="shared" si="6"/>
        <v>0</v>
      </c>
      <c r="X428" s="315"/>
    </row>
    <row r="429" spans="1:36" ht="15" customHeight="1" x14ac:dyDescent="0.25">
      <c r="A429" s="337"/>
      <c r="B429" s="341"/>
      <c r="C429" s="321"/>
      <c r="D429" s="321"/>
      <c r="E429" s="35" t="s">
        <v>47</v>
      </c>
      <c r="F429" s="176">
        <v>0</v>
      </c>
      <c r="G429" s="176">
        <v>0</v>
      </c>
      <c r="H429" s="178">
        <f>F429+G429</f>
        <v>0</v>
      </c>
      <c r="I429" s="70" t="e">
        <f>H429/$H$432</f>
        <v>#DIV/0!</v>
      </c>
      <c r="J429" s="176">
        <v>0</v>
      </c>
      <c r="K429" s="176">
        <v>0</v>
      </c>
      <c r="L429" s="178">
        <f>J429+K429</f>
        <v>0</v>
      </c>
      <c r="M429" s="70" t="e">
        <f>L429/$L$432</f>
        <v>#DIV/0!</v>
      </c>
      <c r="N429" s="335"/>
      <c r="O429" s="176">
        <v>0</v>
      </c>
      <c r="P429" s="176">
        <v>0</v>
      </c>
      <c r="Q429" s="178">
        <f>O429+P429</f>
        <v>0</v>
      </c>
      <c r="R429" s="70" t="e">
        <f>Q429/$Q$432</f>
        <v>#DIV/0!</v>
      </c>
      <c r="S429" s="336"/>
      <c r="T429" s="323"/>
      <c r="U429" s="176">
        <v>0</v>
      </c>
      <c r="V429" s="176">
        <v>0</v>
      </c>
      <c r="W429" s="163">
        <f t="shared" si="6"/>
        <v>0</v>
      </c>
      <c r="X429" s="315"/>
    </row>
    <row r="430" spans="1:36" ht="15" customHeight="1" x14ac:dyDescent="0.25">
      <c r="A430" s="337"/>
      <c r="B430" s="341"/>
      <c r="C430" s="321"/>
      <c r="D430" s="321"/>
      <c r="E430" s="35" t="s">
        <v>48</v>
      </c>
      <c r="F430" s="176">
        <v>0</v>
      </c>
      <c r="G430" s="176">
        <v>0</v>
      </c>
      <c r="H430" s="178">
        <f>F430+G430</f>
        <v>0</v>
      </c>
      <c r="I430" s="70" t="e">
        <f>H430/$H$432</f>
        <v>#DIV/0!</v>
      </c>
      <c r="J430" s="176">
        <v>0</v>
      </c>
      <c r="K430" s="176">
        <v>0</v>
      </c>
      <c r="L430" s="178">
        <f>J430+K430</f>
        <v>0</v>
      </c>
      <c r="M430" s="70" t="e">
        <f>L430/$L$432</f>
        <v>#DIV/0!</v>
      </c>
      <c r="N430" s="335"/>
      <c r="O430" s="176">
        <v>0</v>
      </c>
      <c r="P430" s="176">
        <v>0</v>
      </c>
      <c r="Q430" s="178">
        <f>O430+P430</f>
        <v>0</v>
      </c>
      <c r="R430" s="70" t="e">
        <f>Q430/$Q$432</f>
        <v>#DIV/0!</v>
      </c>
      <c r="S430" s="336"/>
      <c r="T430" s="323"/>
      <c r="U430" s="176">
        <v>0</v>
      </c>
      <c r="V430" s="176">
        <v>0</v>
      </c>
      <c r="W430" s="163">
        <f t="shared" si="6"/>
        <v>0</v>
      </c>
      <c r="X430" s="315"/>
    </row>
    <row r="431" spans="1:36" ht="15.75" customHeight="1" thickBot="1" x14ac:dyDescent="0.3">
      <c r="A431" s="337"/>
      <c r="B431" s="341"/>
      <c r="C431" s="321"/>
      <c r="D431" s="321"/>
      <c r="E431" s="35" t="s">
        <v>49</v>
      </c>
      <c r="F431" s="176">
        <v>0</v>
      </c>
      <c r="G431" s="176">
        <v>0</v>
      </c>
      <c r="H431" s="178">
        <f>F431+G431</f>
        <v>0</v>
      </c>
      <c r="I431" s="70" t="e">
        <f>H431/$H$432</f>
        <v>#DIV/0!</v>
      </c>
      <c r="J431" s="176">
        <v>0</v>
      </c>
      <c r="K431" s="176">
        <v>0</v>
      </c>
      <c r="L431" s="178">
        <f>J431+K431</f>
        <v>0</v>
      </c>
      <c r="M431" s="70" t="e">
        <f>L431/$L$432</f>
        <v>#DIV/0!</v>
      </c>
      <c r="N431" s="335"/>
      <c r="O431" s="176">
        <v>0</v>
      </c>
      <c r="P431" s="176">
        <v>0</v>
      </c>
      <c r="Q431" s="178">
        <f>O431+P431</f>
        <v>0</v>
      </c>
      <c r="R431" s="70" t="e">
        <f>Q431/$Q$432</f>
        <v>#DIV/0!</v>
      </c>
      <c r="S431" s="336"/>
      <c r="T431" s="323"/>
      <c r="U431" s="176">
        <v>0</v>
      </c>
      <c r="V431" s="176">
        <v>0</v>
      </c>
      <c r="W431" s="163">
        <f t="shared" si="6"/>
        <v>0</v>
      </c>
      <c r="X431" s="316"/>
    </row>
    <row r="432" spans="1:36" s="23" customFormat="1" ht="15.75" customHeight="1" thickBot="1" x14ac:dyDescent="0.3">
      <c r="A432" s="330" t="s">
        <v>51</v>
      </c>
      <c r="B432" s="331"/>
      <c r="C432" s="332"/>
      <c r="D432" s="177"/>
      <c r="E432" s="24"/>
      <c r="F432" s="19">
        <f>SUM(F427:F431)</f>
        <v>0</v>
      </c>
      <c r="G432" s="19">
        <f>SUM(G427:G431)</f>
        <v>0</v>
      </c>
      <c r="H432" s="19">
        <f>SUM(H427:H431)</f>
        <v>0</v>
      </c>
      <c r="I432" s="20">
        <v>1</v>
      </c>
      <c r="J432" s="19">
        <f>SUM(J427:J431)</f>
        <v>0</v>
      </c>
      <c r="K432" s="19">
        <f>SUM(K427:K431)</f>
        <v>0</v>
      </c>
      <c r="L432" s="19">
        <f>SUM(L427:L431)</f>
        <v>0</v>
      </c>
      <c r="M432" s="20">
        <v>1</v>
      </c>
      <c r="N432" s="19">
        <f>N427</f>
        <v>0</v>
      </c>
      <c r="O432" s="19">
        <f>SUM(O427:O431)</f>
        <v>0</v>
      </c>
      <c r="P432" s="19">
        <f>SUM(P427:P431)</f>
        <v>0</v>
      </c>
      <c r="Q432" s="19">
        <f>SUM(Q427:Q431)</f>
        <v>0</v>
      </c>
      <c r="R432" s="20">
        <v>1</v>
      </c>
      <c r="S432" s="19">
        <f>S427</f>
        <v>0</v>
      </c>
      <c r="T432" s="22">
        <f>T427</f>
        <v>0</v>
      </c>
      <c r="U432" s="164">
        <f>SUM(U427:U431)</f>
        <v>0</v>
      </c>
      <c r="V432" s="74">
        <f>SUM(V427:V431)</f>
        <v>0</v>
      </c>
      <c r="W432" s="165">
        <f t="shared" si="6"/>
        <v>0</v>
      </c>
      <c r="X432" s="187">
        <f>IFERROR(((1-(1-T432)*W432)*1),0)</f>
        <v>1</v>
      </c>
      <c r="Y432" s="66"/>
      <c r="Z432" s="66"/>
      <c r="AA432" s="66"/>
      <c r="AB432" s="66"/>
      <c r="AC432" s="66"/>
      <c r="AD432" s="66"/>
      <c r="AE432" s="66"/>
      <c r="AF432" s="66"/>
      <c r="AG432" s="66"/>
      <c r="AH432" s="66"/>
      <c r="AI432" s="66"/>
      <c r="AJ432" s="66"/>
    </row>
    <row r="433" spans="1:36" ht="15" customHeight="1" x14ac:dyDescent="0.25">
      <c r="A433" s="337">
        <f>A427+1</f>
        <v>72</v>
      </c>
      <c r="B433" s="341"/>
      <c r="C433" s="321"/>
      <c r="D433" s="321"/>
      <c r="E433" s="35" t="s">
        <v>45</v>
      </c>
      <c r="F433" s="176">
        <v>0</v>
      </c>
      <c r="G433" s="176">
        <v>0</v>
      </c>
      <c r="H433" s="178">
        <f>F433+G433</f>
        <v>0</v>
      </c>
      <c r="I433" s="70" t="e">
        <f>H433/$H$438</f>
        <v>#DIV/0!</v>
      </c>
      <c r="J433" s="176">
        <v>0</v>
      </c>
      <c r="K433" s="176">
        <v>0</v>
      </c>
      <c r="L433" s="178">
        <f>J433+K433</f>
        <v>0</v>
      </c>
      <c r="M433" s="70" t="e">
        <f>L433/$L$438</f>
        <v>#DIV/0!</v>
      </c>
      <c r="N433" s="335">
        <v>0</v>
      </c>
      <c r="O433" s="176">
        <v>0</v>
      </c>
      <c r="P433" s="176">
        <v>0</v>
      </c>
      <c r="Q433" s="178">
        <f>O433+P433</f>
        <v>0</v>
      </c>
      <c r="R433" s="70" t="e">
        <f>Q433/$Q$438</f>
        <v>#DIV/0!</v>
      </c>
      <c r="S433" s="336">
        <f>N438-Q438</f>
        <v>0</v>
      </c>
      <c r="T433" s="323">
        <f>IFERROR((S433/N438),0)</f>
        <v>0</v>
      </c>
      <c r="U433" s="176">
        <v>0</v>
      </c>
      <c r="V433" s="176">
        <v>0</v>
      </c>
      <c r="W433" s="163">
        <f t="shared" si="6"/>
        <v>0</v>
      </c>
      <c r="X433" s="314"/>
    </row>
    <row r="434" spans="1:36" ht="15" customHeight="1" x14ac:dyDescent="0.25">
      <c r="A434" s="337"/>
      <c r="B434" s="341"/>
      <c r="C434" s="321"/>
      <c r="D434" s="321"/>
      <c r="E434" s="35" t="s">
        <v>46</v>
      </c>
      <c r="F434" s="176">
        <v>0</v>
      </c>
      <c r="G434" s="176">
        <v>0</v>
      </c>
      <c r="H434" s="178">
        <f>F434+G434</f>
        <v>0</v>
      </c>
      <c r="I434" s="70" t="e">
        <f>H434/$H$438</f>
        <v>#DIV/0!</v>
      </c>
      <c r="J434" s="176">
        <v>0</v>
      </c>
      <c r="K434" s="176">
        <v>0</v>
      </c>
      <c r="L434" s="178">
        <f>J434+K434</f>
        <v>0</v>
      </c>
      <c r="M434" s="70" t="e">
        <f>L434/$L$438</f>
        <v>#DIV/0!</v>
      </c>
      <c r="N434" s="335"/>
      <c r="O434" s="176">
        <v>0</v>
      </c>
      <c r="P434" s="176">
        <v>0</v>
      </c>
      <c r="Q434" s="178">
        <f>O434+P434</f>
        <v>0</v>
      </c>
      <c r="R434" s="70" t="e">
        <f>Q434/$Q$438</f>
        <v>#DIV/0!</v>
      </c>
      <c r="S434" s="336"/>
      <c r="T434" s="323"/>
      <c r="U434" s="176">
        <v>0</v>
      </c>
      <c r="V434" s="176">
        <v>0</v>
      </c>
      <c r="W434" s="163">
        <f t="shared" si="6"/>
        <v>0</v>
      </c>
      <c r="X434" s="315"/>
    </row>
    <row r="435" spans="1:36" ht="15" customHeight="1" x14ac:dyDescent="0.25">
      <c r="A435" s="337"/>
      <c r="B435" s="341"/>
      <c r="C435" s="321"/>
      <c r="D435" s="321"/>
      <c r="E435" s="35" t="s">
        <v>47</v>
      </c>
      <c r="F435" s="176">
        <v>0</v>
      </c>
      <c r="G435" s="176">
        <v>0</v>
      </c>
      <c r="H435" s="178">
        <f>F435+G435</f>
        <v>0</v>
      </c>
      <c r="I435" s="70" t="e">
        <f>H435/$H$438</f>
        <v>#DIV/0!</v>
      </c>
      <c r="J435" s="176">
        <v>0</v>
      </c>
      <c r="K435" s="176">
        <v>0</v>
      </c>
      <c r="L435" s="178">
        <f>J435+K435</f>
        <v>0</v>
      </c>
      <c r="M435" s="70" t="e">
        <f>L435/$L$438</f>
        <v>#DIV/0!</v>
      </c>
      <c r="N435" s="335"/>
      <c r="O435" s="176">
        <v>0</v>
      </c>
      <c r="P435" s="176">
        <v>0</v>
      </c>
      <c r="Q435" s="178">
        <f>O435+P435</f>
        <v>0</v>
      </c>
      <c r="R435" s="70" t="e">
        <f>Q435/$Q$438</f>
        <v>#DIV/0!</v>
      </c>
      <c r="S435" s="336"/>
      <c r="T435" s="323"/>
      <c r="U435" s="176">
        <v>0</v>
      </c>
      <c r="V435" s="176">
        <v>0</v>
      </c>
      <c r="W435" s="163">
        <f t="shared" si="6"/>
        <v>0</v>
      </c>
      <c r="X435" s="315"/>
    </row>
    <row r="436" spans="1:36" ht="15" customHeight="1" x14ac:dyDescent="0.25">
      <c r="A436" s="337"/>
      <c r="B436" s="341"/>
      <c r="C436" s="321"/>
      <c r="D436" s="321"/>
      <c r="E436" s="35" t="s">
        <v>48</v>
      </c>
      <c r="F436" s="176">
        <v>0</v>
      </c>
      <c r="G436" s="176">
        <v>0</v>
      </c>
      <c r="H436" s="178">
        <f>F436+G436</f>
        <v>0</v>
      </c>
      <c r="I436" s="70" t="e">
        <f>H436/$H$438</f>
        <v>#DIV/0!</v>
      </c>
      <c r="J436" s="176">
        <v>0</v>
      </c>
      <c r="K436" s="176">
        <v>0</v>
      </c>
      <c r="L436" s="178">
        <f>J436+K436</f>
        <v>0</v>
      </c>
      <c r="M436" s="70" t="e">
        <f>L436/$L$438</f>
        <v>#DIV/0!</v>
      </c>
      <c r="N436" s="335"/>
      <c r="O436" s="176">
        <v>0</v>
      </c>
      <c r="P436" s="176">
        <v>0</v>
      </c>
      <c r="Q436" s="178">
        <f>O436+P436</f>
        <v>0</v>
      </c>
      <c r="R436" s="70" t="e">
        <f>Q436/$Q$438</f>
        <v>#DIV/0!</v>
      </c>
      <c r="S436" s="336"/>
      <c r="T436" s="323"/>
      <c r="U436" s="176">
        <v>0</v>
      </c>
      <c r="V436" s="176">
        <v>0</v>
      </c>
      <c r="W436" s="163">
        <f t="shared" si="6"/>
        <v>0</v>
      </c>
      <c r="X436" s="315"/>
    </row>
    <row r="437" spans="1:36" ht="15.75" customHeight="1" thickBot="1" x14ac:dyDescent="0.3">
      <c r="A437" s="337"/>
      <c r="B437" s="341"/>
      <c r="C437" s="321"/>
      <c r="D437" s="321"/>
      <c r="E437" s="35" t="s">
        <v>49</v>
      </c>
      <c r="F437" s="176">
        <v>0</v>
      </c>
      <c r="G437" s="176">
        <v>0</v>
      </c>
      <c r="H437" s="178">
        <f>F437+G437</f>
        <v>0</v>
      </c>
      <c r="I437" s="70" t="e">
        <f>H437/$H$438</f>
        <v>#DIV/0!</v>
      </c>
      <c r="J437" s="176">
        <v>0</v>
      </c>
      <c r="K437" s="176">
        <v>0</v>
      </c>
      <c r="L437" s="178">
        <f>J437+K437</f>
        <v>0</v>
      </c>
      <c r="M437" s="70" t="e">
        <f>L437/$L$438</f>
        <v>#DIV/0!</v>
      </c>
      <c r="N437" s="335"/>
      <c r="O437" s="176">
        <v>0</v>
      </c>
      <c r="P437" s="176">
        <v>0</v>
      </c>
      <c r="Q437" s="178">
        <f>O437+P437</f>
        <v>0</v>
      </c>
      <c r="R437" s="70" t="e">
        <f>Q437/$Q$438</f>
        <v>#DIV/0!</v>
      </c>
      <c r="S437" s="336"/>
      <c r="T437" s="323"/>
      <c r="U437" s="176">
        <v>0</v>
      </c>
      <c r="V437" s="176">
        <v>0</v>
      </c>
      <c r="W437" s="163">
        <f t="shared" si="6"/>
        <v>0</v>
      </c>
      <c r="X437" s="316"/>
    </row>
    <row r="438" spans="1:36" s="23" customFormat="1" ht="15.75" customHeight="1" thickBot="1" x14ac:dyDescent="0.3">
      <c r="A438" s="330" t="s">
        <v>51</v>
      </c>
      <c r="B438" s="331"/>
      <c r="C438" s="332"/>
      <c r="D438" s="177"/>
      <c r="E438" s="24"/>
      <c r="F438" s="19">
        <f>SUM(F433:F437)</f>
        <v>0</v>
      </c>
      <c r="G438" s="19">
        <f>SUM(G433:G437)</f>
        <v>0</v>
      </c>
      <c r="H438" s="19">
        <f>SUM(H433:H437)</f>
        <v>0</v>
      </c>
      <c r="I438" s="20">
        <v>1</v>
      </c>
      <c r="J438" s="19">
        <f>SUM(J433:J437)</f>
        <v>0</v>
      </c>
      <c r="K438" s="19">
        <f>SUM(K433:K437)</f>
        <v>0</v>
      </c>
      <c r="L438" s="19">
        <f>SUM(L433:L437)</f>
        <v>0</v>
      </c>
      <c r="M438" s="20">
        <v>1</v>
      </c>
      <c r="N438" s="19">
        <f>N433</f>
        <v>0</v>
      </c>
      <c r="O438" s="19">
        <f>SUM(O433:O437)</f>
        <v>0</v>
      </c>
      <c r="P438" s="19">
        <f>SUM(P433:P437)</f>
        <v>0</v>
      </c>
      <c r="Q438" s="19">
        <f>SUM(Q433:Q437)</f>
        <v>0</v>
      </c>
      <c r="R438" s="20">
        <v>1</v>
      </c>
      <c r="S438" s="19">
        <f>S433</f>
        <v>0</v>
      </c>
      <c r="T438" s="22">
        <f>T433</f>
        <v>0</v>
      </c>
      <c r="U438" s="164">
        <f>SUM(U433:U437)</f>
        <v>0</v>
      </c>
      <c r="V438" s="74">
        <f>SUM(V433:V437)</f>
        <v>0</v>
      </c>
      <c r="W438" s="165">
        <f t="shared" si="6"/>
        <v>0</v>
      </c>
      <c r="X438" s="187">
        <f>IFERROR(((1-(1-T438)*W438)*1),0)</f>
        <v>1</v>
      </c>
      <c r="Y438" s="66"/>
      <c r="Z438" s="66"/>
      <c r="AA438" s="66"/>
      <c r="AB438" s="66"/>
      <c r="AC438" s="66"/>
      <c r="AD438" s="66"/>
      <c r="AE438" s="66"/>
      <c r="AF438" s="66"/>
      <c r="AG438" s="66"/>
      <c r="AH438" s="66"/>
      <c r="AI438" s="66"/>
      <c r="AJ438" s="66"/>
    </row>
    <row r="439" spans="1:36" ht="15" customHeight="1" x14ac:dyDescent="0.25">
      <c r="A439" s="337">
        <f>A433+1</f>
        <v>73</v>
      </c>
      <c r="B439" s="341"/>
      <c r="C439" s="321"/>
      <c r="D439" s="321"/>
      <c r="E439" s="35" t="s">
        <v>45</v>
      </c>
      <c r="F439" s="176">
        <v>0</v>
      </c>
      <c r="G439" s="176">
        <v>0</v>
      </c>
      <c r="H439" s="178">
        <f>F439+G439</f>
        <v>0</v>
      </c>
      <c r="I439" s="70" t="e">
        <f>H439/$H$444</f>
        <v>#DIV/0!</v>
      </c>
      <c r="J439" s="176">
        <v>0</v>
      </c>
      <c r="K439" s="176">
        <v>0</v>
      </c>
      <c r="L439" s="178">
        <f>J439+K439</f>
        <v>0</v>
      </c>
      <c r="M439" s="70" t="e">
        <f>L439/$L$444</f>
        <v>#DIV/0!</v>
      </c>
      <c r="N439" s="335">
        <v>0</v>
      </c>
      <c r="O439" s="176">
        <v>0</v>
      </c>
      <c r="P439" s="176">
        <v>0</v>
      </c>
      <c r="Q439" s="178">
        <f>O439+P439</f>
        <v>0</v>
      </c>
      <c r="R439" s="70" t="e">
        <f>Q439/$Q$444</f>
        <v>#DIV/0!</v>
      </c>
      <c r="S439" s="336">
        <f>N444-Q444</f>
        <v>0</v>
      </c>
      <c r="T439" s="323">
        <f>IFERROR((S439/N444),0)</f>
        <v>0</v>
      </c>
      <c r="U439" s="176">
        <v>0</v>
      </c>
      <c r="V439" s="176">
        <v>0</v>
      </c>
      <c r="W439" s="163">
        <f t="shared" si="6"/>
        <v>0</v>
      </c>
      <c r="X439" s="314"/>
    </row>
    <row r="440" spans="1:36" ht="15" customHeight="1" x14ac:dyDescent="0.25">
      <c r="A440" s="337"/>
      <c r="B440" s="341"/>
      <c r="C440" s="321"/>
      <c r="D440" s="321"/>
      <c r="E440" s="35" t="s">
        <v>46</v>
      </c>
      <c r="F440" s="176">
        <v>0</v>
      </c>
      <c r="G440" s="176">
        <v>0</v>
      </c>
      <c r="H440" s="178">
        <f>F440+G440</f>
        <v>0</v>
      </c>
      <c r="I440" s="70" t="e">
        <f>H440/$H$444</f>
        <v>#DIV/0!</v>
      </c>
      <c r="J440" s="176">
        <v>0</v>
      </c>
      <c r="K440" s="176">
        <v>0</v>
      </c>
      <c r="L440" s="178">
        <f>J440+K440</f>
        <v>0</v>
      </c>
      <c r="M440" s="70" t="e">
        <f>L440/$L$444</f>
        <v>#DIV/0!</v>
      </c>
      <c r="N440" s="335"/>
      <c r="O440" s="176">
        <v>0</v>
      </c>
      <c r="P440" s="176">
        <v>0</v>
      </c>
      <c r="Q440" s="178">
        <f>O440+P440</f>
        <v>0</v>
      </c>
      <c r="R440" s="70" t="e">
        <f>Q440/$Q$444</f>
        <v>#DIV/0!</v>
      </c>
      <c r="S440" s="336"/>
      <c r="T440" s="323"/>
      <c r="U440" s="176">
        <v>0</v>
      </c>
      <c r="V440" s="176">
        <v>0</v>
      </c>
      <c r="W440" s="163">
        <f t="shared" si="6"/>
        <v>0</v>
      </c>
      <c r="X440" s="315"/>
    </row>
    <row r="441" spans="1:36" ht="15" customHeight="1" x14ac:dyDescent="0.25">
      <c r="A441" s="337"/>
      <c r="B441" s="341"/>
      <c r="C441" s="321"/>
      <c r="D441" s="321"/>
      <c r="E441" s="35" t="s">
        <v>47</v>
      </c>
      <c r="F441" s="176">
        <v>0</v>
      </c>
      <c r="G441" s="176">
        <v>0</v>
      </c>
      <c r="H441" s="178">
        <f>F441+G441</f>
        <v>0</v>
      </c>
      <c r="I441" s="70" t="e">
        <f>H441/$H$444</f>
        <v>#DIV/0!</v>
      </c>
      <c r="J441" s="176">
        <v>0</v>
      </c>
      <c r="K441" s="176">
        <v>0</v>
      </c>
      <c r="L441" s="178">
        <f>J441+K441</f>
        <v>0</v>
      </c>
      <c r="M441" s="70" t="e">
        <f>L441/$L$444</f>
        <v>#DIV/0!</v>
      </c>
      <c r="N441" s="335"/>
      <c r="O441" s="176">
        <v>0</v>
      </c>
      <c r="P441" s="176">
        <v>0</v>
      </c>
      <c r="Q441" s="178">
        <f>O441+P441</f>
        <v>0</v>
      </c>
      <c r="R441" s="70" t="e">
        <f>Q441/$Q$444</f>
        <v>#DIV/0!</v>
      </c>
      <c r="S441" s="336"/>
      <c r="T441" s="323"/>
      <c r="U441" s="176">
        <v>0</v>
      </c>
      <c r="V441" s="176">
        <v>0</v>
      </c>
      <c r="W441" s="163">
        <f t="shared" si="6"/>
        <v>0</v>
      </c>
      <c r="X441" s="315"/>
    </row>
    <row r="442" spans="1:36" ht="15" customHeight="1" x14ac:dyDescent="0.25">
      <c r="A442" s="337"/>
      <c r="B442" s="341"/>
      <c r="C442" s="321"/>
      <c r="D442" s="321"/>
      <c r="E442" s="35" t="s">
        <v>48</v>
      </c>
      <c r="F442" s="176">
        <v>0</v>
      </c>
      <c r="G442" s="176">
        <v>0</v>
      </c>
      <c r="H442" s="178">
        <f>F442+G442</f>
        <v>0</v>
      </c>
      <c r="I442" s="70" t="e">
        <f>H442/$H$444</f>
        <v>#DIV/0!</v>
      </c>
      <c r="J442" s="176">
        <v>0</v>
      </c>
      <c r="K442" s="176">
        <v>0</v>
      </c>
      <c r="L442" s="178">
        <f>J442+K442</f>
        <v>0</v>
      </c>
      <c r="M442" s="70" t="e">
        <f>L442/$L$444</f>
        <v>#DIV/0!</v>
      </c>
      <c r="N442" s="335"/>
      <c r="O442" s="176">
        <v>0</v>
      </c>
      <c r="P442" s="176">
        <v>0</v>
      </c>
      <c r="Q442" s="178">
        <f>O442+P442</f>
        <v>0</v>
      </c>
      <c r="R442" s="70" t="e">
        <f>Q442/$Q$444</f>
        <v>#DIV/0!</v>
      </c>
      <c r="S442" s="336"/>
      <c r="T442" s="323"/>
      <c r="U442" s="176">
        <v>0</v>
      </c>
      <c r="V442" s="176">
        <v>0</v>
      </c>
      <c r="W442" s="163">
        <f t="shared" si="6"/>
        <v>0</v>
      </c>
      <c r="X442" s="315"/>
    </row>
    <row r="443" spans="1:36" ht="15.75" customHeight="1" thickBot="1" x14ac:dyDescent="0.3">
      <c r="A443" s="337"/>
      <c r="B443" s="341"/>
      <c r="C443" s="321"/>
      <c r="D443" s="321"/>
      <c r="E443" s="35" t="s">
        <v>49</v>
      </c>
      <c r="F443" s="176">
        <v>0</v>
      </c>
      <c r="G443" s="176">
        <v>0</v>
      </c>
      <c r="H443" s="178">
        <f>F443+G443</f>
        <v>0</v>
      </c>
      <c r="I443" s="70" t="e">
        <f>H443/$H$444</f>
        <v>#DIV/0!</v>
      </c>
      <c r="J443" s="176">
        <v>0</v>
      </c>
      <c r="K443" s="176">
        <v>0</v>
      </c>
      <c r="L443" s="178">
        <f>J443+K443</f>
        <v>0</v>
      </c>
      <c r="M443" s="70" t="e">
        <f>L443/$L$444</f>
        <v>#DIV/0!</v>
      </c>
      <c r="N443" s="335"/>
      <c r="O443" s="176">
        <v>0</v>
      </c>
      <c r="P443" s="176">
        <v>0</v>
      </c>
      <c r="Q443" s="178">
        <f>O443+P443</f>
        <v>0</v>
      </c>
      <c r="R443" s="70" t="e">
        <f>Q443/$Q$444</f>
        <v>#DIV/0!</v>
      </c>
      <c r="S443" s="336"/>
      <c r="T443" s="323"/>
      <c r="U443" s="176">
        <v>0</v>
      </c>
      <c r="V443" s="176">
        <v>0</v>
      </c>
      <c r="W443" s="163">
        <f t="shared" si="6"/>
        <v>0</v>
      </c>
      <c r="X443" s="316"/>
    </row>
    <row r="444" spans="1:36" s="23" customFormat="1" ht="15.75" customHeight="1" thickBot="1" x14ac:dyDescent="0.3">
      <c r="A444" s="330" t="s">
        <v>51</v>
      </c>
      <c r="B444" s="331"/>
      <c r="C444" s="332"/>
      <c r="D444" s="177"/>
      <c r="E444" s="24"/>
      <c r="F444" s="19">
        <f>SUM(F439:F443)</f>
        <v>0</v>
      </c>
      <c r="G444" s="19">
        <f>SUM(G439:G443)</f>
        <v>0</v>
      </c>
      <c r="H444" s="19">
        <f>SUM(H439:H443)</f>
        <v>0</v>
      </c>
      <c r="I444" s="20">
        <v>1</v>
      </c>
      <c r="J444" s="19">
        <f>SUM(J439:J443)</f>
        <v>0</v>
      </c>
      <c r="K444" s="19">
        <f>SUM(K439:K443)</f>
        <v>0</v>
      </c>
      <c r="L444" s="19">
        <f>SUM(L439:L443)</f>
        <v>0</v>
      </c>
      <c r="M444" s="20">
        <v>1</v>
      </c>
      <c r="N444" s="19">
        <f>N439</f>
        <v>0</v>
      </c>
      <c r="O444" s="19">
        <f>SUM(O439:O443)</f>
        <v>0</v>
      </c>
      <c r="P444" s="19">
        <f>SUM(P439:P443)</f>
        <v>0</v>
      </c>
      <c r="Q444" s="19">
        <f>SUM(Q439:Q443)</f>
        <v>0</v>
      </c>
      <c r="R444" s="20">
        <v>1</v>
      </c>
      <c r="S444" s="19">
        <f>S439</f>
        <v>0</v>
      </c>
      <c r="T444" s="22">
        <f>T439</f>
        <v>0</v>
      </c>
      <c r="U444" s="164">
        <f>SUM(U439:U443)</f>
        <v>0</v>
      </c>
      <c r="V444" s="74">
        <f>SUM(V439:V443)</f>
        <v>0</v>
      </c>
      <c r="W444" s="165">
        <f t="shared" si="6"/>
        <v>0</v>
      </c>
      <c r="X444" s="187">
        <f>IFERROR(((1-(1-T444)*W444)*1),0)</f>
        <v>1</v>
      </c>
      <c r="Y444" s="66"/>
      <c r="Z444" s="66"/>
      <c r="AA444" s="66"/>
      <c r="AB444" s="66"/>
      <c r="AC444" s="66"/>
      <c r="AD444" s="66"/>
      <c r="AE444" s="66"/>
      <c r="AF444" s="66"/>
      <c r="AG444" s="66"/>
      <c r="AH444" s="66"/>
      <c r="AI444" s="66"/>
      <c r="AJ444" s="66"/>
    </row>
    <row r="445" spans="1:36" ht="15" customHeight="1" x14ac:dyDescent="0.25">
      <c r="A445" s="337">
        <f>A439+1</f>
        <v>74</v>
      </c>
      <c r="B445" s="341"/>
      <c r="C445" s="321"/>
      <c r="D445" s="321"/>
      <c r="E445" s="35" t="s">
        <v>45</v>
      </c>
      <c r="F445" s="176">
        <v>0</v>
      </c>
      <c r="G445" s="176">
        <v>0</v>
      </c>
      <c r="H445" s="178">
        <f>F445+G445</f>
        <v>0</v>
      </c>
      <c r="I445" s="70" t="e">
        <f>H445/$H$450</f>
        <v>#DIV/0!</v>
      </c>
      <c r="J445" s="176">
        <v>0</v>
      </c>
      <c r="K445" s="176">
        <v>0</v>
      </c>
      <c r="L445" s="178">
        <f>J445+K445</f>
        <v>0</v>
      </c>
      <c r="M445" s="70" t="e">
        <f>L445/$L$450</f>
        <v>#DIV/0!</v>
      </c>
      <c r="N445" s="335">
        <v>0</v>
      </c>
      <c r="O445" s="176">
        <v>0</v>
      </c>
      <c r="P445" s="176">
        <v>0</v>
      </c>
      <c r="Q445" s="178">
        <f>O445+P445</f>
        <v>0</v>
      </c>
      <c r="R445" s="70" t="e">
        <f>Q445/$Q$450</f>
        <v>#DIV/0!</v>
      </c>
      <c r="S445" s="336">
        <f>N450-Q450</f>
        <v>0</v>
      </c>
      <c r="T445" s="323">
        <f>IFERROR((S445/N450),0)</f>
        <v>0</v>
      </c>
      <c r="U445" s="176">
        <v>0</v>
      </c>
      <c r="V445" s="176">
        <v>0</v>
      </c>
      <c r="W445" s="163">
        <f t="shared" si="6"/>
        <v>0</v>
      </c>
      <c r="X445" s="314"/>
    </row>
    <row r="446" spans="1:36" ht="15" customHeight="1" x14ac:dyDescent="0.25">
      <c r="A446" s="337"/>
      <c r="B446" s="341"/>
      <c r="C446" s="321"/>
      <c r="D446" s="321"/>
      <c r="E446" s="35" t="s">
        <v>46</v>
      </c>
      <c r="F446" s="176">
        <v>0</v>
      </c>
      <c r="G446" s="176">
        <v>0</v>
      </c>
      <c r="H446" s="178">
        <f>F446+G446</f>
        <v>0</v>
      </c>
      <c r="I446" s="70" t="e">
        <f>H446/$H$450</f>
        <v>#DIV/0!</v>
      </c>
      <c r="J446" s="176">
        <v>0</v>
      </c>
      <c r="K446" s="176">
        <v>0</v>
      </c>
      <c r="L446" s="178">
        <f>J446+K446</f>
        <v>0</v>
      </c>
      <c r="M446" s="70" t="e">
        <f>L446/$L$450</f>
        <v>#DIV/0!</v>
      </c>
      <c r="N446" s="335"/>
      <c r="O446" s="176">
        <v>0</v>
      </c>
      <c r="P446" s="176">
        <v>0</v>
      </c>
      <c r="Q446" s="178">
        <f>O446+P446</f>
        <v>0</v>
      </c>
      <c r="R446" s="70" t="e">
        <f>Q446/$Q$450</f>
        <v>#DIV/0!</v>
      </c>
      <c r="S446" s="336"/>
      <c r="T446" s="323"/>
      <c r="U446" s="176">
        <v>0</v>
      </c>
      <c r="V446" s="176">
        <v>0</v>
      </c>
      <c r="W446" s="163">
        <f t="shared" si="6"/>
        <v>0</v>
      </c>
      <c r="X446" s="315"/>
    </row>
    <row r="447" spans="1:36" ht="15" customHeight="1" x14ac:dyDescent="0.25">
      <c r="A447" s="337"/>
      <c r="B447" s="341"/>
      <c r="C447" s="321"/>
      <c r="D447" s="321"/>
      <c r="E447" s="35" t="s">
        <v>47</v>
      </c>
      <c r="F447" s="176">
        <v>0</v>
      </c>
      <c r="G447" s="176">
        <v>0</v>
      </c>
      <c r="H447" s="178">
        <f>F447+G447</f>
        <v>0</v>
      </c>
      <c r="I447" s="70" t="e">
        <f>H447/$H$450</f>
        <v>#DIV/0!</v>
      </c>
      <c r="J447" s="176">
        <v>0</v>
      </c>
      <c r="K447" s="176">
        <v>0</v>
      </c>
      <c r="L447" s="178">
        <f>J447+K447</f>
        <v>0</v>
      </c>
      <c r="M447" s="70" t="e">
        <f>L447/$L$450</f>
        <v>#DIV/0!</v>
      </c>
      <c r="N447" s="335"/>
      <c r="O447" s="176">
        <v>0</v>
      </c>
      <c r="P447" s="176">
        <v>0</v>
      </c>
      <c r="Q447" s="178">
        <f>O447+P447</f>
        <v>0</v>
      </c>
      <c r="R447" s="70" t="e">
        <f>Q447/$Q$450</f>
        <v>#DIV/0!</v>
      </c>
      <c r="S447" s="336"/>
      <c r="T447" s="323"/>
      <c r="U447" s="176">
        <v>0</v>
      </c>
      <c r="V447" s="176">
        <v>0</v>
      </c>
      <c r="W447" s="163">
        <f t="shared" si="6"/>
        <v>0</v>
      </c>
      <c r="X447" s="315"/>
    </row>
    <row r="448" spans="1:36" ht="15" customHeight="1" x14ac:dyDescent="0.25">
      <c r="A448" s="337"/>
      <c r="B448" s="341"/>
      <c r="C448" s="321"/>
      <c r="D448" s="321"/>
      <c r="E448" s="35" t="s">
        <v>48</v>
      </c>
      <c r="F448" s="176">
        <v>0</v>
      </c>
      <c r="G448" s="176">
        <v>0</v>
      </c>
      <c r="H448" s="178">
        <f>F448+G448</f>
        <v>0</v>
      </c>
      <c r="I448" s="70" t="e">
        <f>H448/$H$450</f>
        <v>#DIV/0!</v>
      </c>
      <c r="J448" s="176">
        <v>0</v>
      </c>
      <c r="K448" s="176">
        <v>0</v>
      </c>
      <c r="L448" s="178">
        <f>J448+K448</f>
        <v>0</v>
      </c>
      <c r="M448" s="70" t="e">
        <f>L448/$L$450</f>
        <v>#DIV/0!</v>
      </c>
      <c r="N448" s="335"/>
      <c r="O448" s="176">
        <v>0</v>
      </c>
      <c r="P448" s="176">
        <v>0</v>
      </c>
      <c r="Q448" s="178">
        <f>O448+P448</f>
        <v>0</v>
      </c>
      <c r="R448" s="70" t="e">
        <f>Q448/$Q$450</f>
        <v>#DIV/0!</v>
      </c>
      <c r="S448" s="336"/>
      <c r="T448" s="323"/>
      <c r="U448" s="176">
        <v>0</v>
      </c>
      <c r="V448" s="176">
        <v>0</v>
      </c>
      <c r="W448" s="163">
        <f t="shared" si="6"/>
        <v>0</v>
      </c>
      <c r="X448" s="315"/>
    </row>
    <row r="449" spans="1:24" ht="15.75" customHeight="1" thickBot="1" x14ac:dyDescent="0.3">
      <c r="A449" s="337"/>
      <c r="B449" s="341"/>
      <c r="C449" s="321"/>
      <c r="D449" s="321"/>
      <c r="E449" s="35" t="s">
        <v>49</v>
      </c>
      <c r="F449" s="176">
        <v>0</v>
      </c>
      <c r="G449" s="176">
        <v>0</v>
      </c>
      <c r="H449" s="178">
        <f>F449+G449</f>
        <v>0</v>
      </c>
      <c r="I449" s="70" t="e">
        <f>H449/$H$450</f>
        <v>#DIV/0!</v>
      </c>
      <c r="J449" s="176">
        <v>0</v>
      </c>
      <c r="K449" s="176">
        <v>0</v>
      </c>
      <c r="L449" s="178">
        <f>J449+K449</f>
        <v>0</v>
      </c>
      <c r="M449" s="70" t="e">
        <f>L449/$L$450</f>
        <v>#DIV/0!</v>
      </c>
      <c r="N449" s="335"/>
      <c r="O449" s="176">
        <v>0</v>
      </c>
      <c r="P449" s="176">
        <v>0</v>
      </c>
      <c r="Q449" s="178">
        <f>O449+P449</f>
        <v>0</v>
      </c>
      <c r="R449" s="70" t="e">
        <f>Q449/$Q$450</f>
        <v>#DIV/0!</v>
      </c>
      <c r="S449" s="336"/>
      <c r="T449" s="323"/>
      <c r="U449" s="176">
        <v>0</v>
      </c>
      <c r="V449" s="176">
        <v>0</v>
      </c>
      <c r="W449" s="163">
        <f t="shared" si="6"/>
        <v>0</v>
      </c>
      <c r="X449" s="316"/>
    </row>
    <row r="450" spans="1:24" ht="15.75" customHeight="1" thickBot="1" x14ac:dyDescent="0.3">
      <c r="A450" s="330" t="s">
        <v>51</v>
      </c>
      <c r="B450" s="331"/>
      <c r="C450" s="332"/>
      <c r="D450" s="177"/>
      <c r="E450" s="24"/>
      <c r="F450" s="19">
        <f>SUM(F445:F449)</f>
        <v>0</v>
      </c>
      <c r="G450" s="19">
        <f>SUM(G445:G449)</f>
        <v>0</v>
      </c>
      <c r="H450" s="19">
        <f>SUM(H445:H449)</f>
        <v>0</v>
      </c>
      <c r="I450" s="20">
        <v>1</v>
      </c>
      <c r="J450" s="19">
        <f>SUM(J445:J449)</f>
        <v>0</v>
      </c>
      <c r="K450" s="19">
        <f>SUM(K445:K449)</f>
        <v>0</v>
      </c>
      <c r="L450" s="19">
        <f>SUM(L445:L449)</f>
        <v>0</v>
      </c>
      <c r="M450" s="20">
        <v>1</v>
      </c>
      <c r="N450" s="19">
        <f>N445</f>
        <v>0</v>
      </c>
      <c r="O450" s="19">
        <f>SUM(O445:O449)</f>
        <v>0</v>
      </c>
      <c r="P450" s="19">
        <f>SUM(P445:P449)</f>
        <v>0</v>
      </c>
      <c r="Q450" s="19">
        <f>SUM(Q445:Q449)</f>
        <v>0</v>
      </c>
      <c r="R450" s="20">
        <v>1</v>
      </c>
      <c r="S450" s="19">
        <f>S445</f>
        <v>0</v>
      </c>
      <c r="T450" s="22">
        <f>T445</f>
        <v>0</v>
      </c>
      <c r="U450" s="164">
        <f>SUM(U445:U449)</f>
        <v>0</v>
      </c>
      <c r="V450" s="74">
        <f>SUM(V445:V449)</f>
        <v>0</v>
      </c>
      <c r="W450" s="165">
        <f t="shared" si="6"/>
        <v>0</v>
      </c>
      <c r="X450" s="187">
        <f>IFERROR(((1-(1-T450)*W450)*1),0)</f>
        <v>1</v>
      </c>
    </row>
    <row r="451" spans="1:24" x14ac:dyDescent="0.25">
      <c r="A451" s="337">
        <f>A445+1</f>
        <v>75</v>
      </c>
      <c r="B451" s="341"/>
      <c r="C451" s="321"/>
      <c r="D451" s="321"/>
      <c r="E451" s="35" t="s">
        <v>45</v>
      </c>
      <c r="F451" s="176">
        <v>0</v>
      </c>
      <c r="G451" s="176">
        <v>0</v>
      </c>
      <c r="H451" s="178">
        <f>F451+G451</f>
        <v>0</v>
      </c>
      <c r="I451" s="70" t="e">
        <f>H451/$H$456</f>
        <v>#DIV/0!</v>
      </c>
      <c r="J451" s="176">
        <v>0</v>
      </c>
      <c r="K451" s="176">
        <v>0</v>
      </c>
      <c r="L451" s="178">
        <f>J451+K451</f>
        <v>0</v>
      </c>
      <c r="M451" s="70" t="e">
        <f>L451/$L$456</f>
        <v>#DIV/0!</v>
      </c>
      <c r="N451" s="335">
        <v>0</v>
      </c>
      <c r="O451" s="176">
        <v>0</v>
      </c>
      <c r="P451" s="176">
        <v>0</v>
      </c>
      <c r="Q451" s="178">
        <f>O451+P451</f>
        <v>0</v>
      </c>
      <c r="R451" s="70" t="e">
        <f>Q451/$Q$456</f>
        <v>#DIV/0!</v>
      </c>
      <c r="S451" s="336">
        <f>N456-Q456</f>
        <v>0</v>
      </c>
      <c r="T451" s="323">
        <f>IFERROR((S451/N456),0)</f>
        <v>0</v>
      </c>
      <c r="U451" s="176">
        <v>0</v>
      </c>
      <c r="V451" s="176">
        <v>0</v>
      </c>
      <c r="W451" s="163">
        <f t="shared" si="6"/>
        <v>0</v>
      </c>
      <c r="X451" s="314"/>
    </row>
    <row r="452" spans="1:24" ht="15" customHeight="1" x14ac:dyDescent="0.25">
      <c r="A452" s="337"/>
      <c r="B452" s="341"/>
      <c r="C452" s="321"/>
      <c r="D452" s="321"/>
      <c r="E452" s="35" t="s">
        <v>46</v>
      </c>
      <c r="F452" s="176">
        <v>0</v>
      </c>
      <c r="G452" s="176">
        <v>0</v>
      </c>
      <c r="H452" s="178">
        <f>F452+G452</f>
        <v>0</v>
      </c>
      <c r="I452" s="70" t="e">
        <f>H452/$H$456</f>
        <v>#DIV/0!</v>
      </c>
      <c r="J452" s="176">
        <v>0</v>
      </c>
      <c r="K452" s="176">
        <v>0</v>
      </c>
      <c r="L452" s="178">
        <f>J452+K452</f>
        <v>0</v>
      </c>
      <c r="M452" s="70" t="e">
        <f>L452/$L$456</f>
        <v>#DIV/0!</v>
      </c>
      <c r="N452" s="335"/>
      <c r="O452" s="176">
        <v>0</v>
      </c>
      <c r="P452" s="176">
        <v>0</v>
      </c>
      <c r="Q452" s="178">
        <f>O452+P452</f>
        <v>0</v>
      </c>
      <c r="R452" s="70" t="e">
        <f>Q452/$Q$456</f>
        <v>#DIV/0!</v>
      </c>
      <c r="S452" s="336"/>
      <c r="T452" s="323"/>
      <c r="U452" s="176">
        <v>0</v>
      </c>
      <c r="V452" s="176">
        <v>0</v>
      </c>
      <c r="W452" s="163">
        <f t="shared" si="6"/>
        <v>0</v>
      </c>
      <c r="X452" s="315"/>
    </row>
    <row r="453" spans="1:24" ht="15" customHeight="1" x14ac:dyDescent="0.25">
      <c r="A453" s="337"/>
      <c r="B453" s="341"/>
      <c r="C453" s="321"/>
      <c r="D453" s="321"/>
      <c r="E453" s="35" t="s">
        <v>47</v>
      </c>
      <c r="F453" s="176">
        <v>0</v>
      </c>
      <c r="G453" s="176">
        <v>0</v>
      </c>
      <c r="H453" s="178">
        <f>F453+G453</f>
        <v>0</v>
      </c>
      <c r="I453" s="70" t="e">
        <f>H453/$H$456</f>
        <v>#DIV/0!</v>
      </c>
      <c r="J453" s="176">
        <v>0</v>
      </c>
      <c r="K453" s="176">
        <v>0</v>
      </c>
      <c r="L453" s="178">
        <f>J453+K453</f>
        <v>0</v>
      </c>
      <c r="M453" s="70" t="e">
        <f>L453/$L$456</f>
        <v>#DIV/0!</v>
      </c>
      <c r="N453" s="335"/>
      <c r="O453" s="176">
        <v>0</v>
      </c>
      <c r="P453" s="176">
        <v>0</v>
      </c>
      <c r="Q453" s="178">
        <f>O453+P453</f>
        <v>0</v>
      </c>
      <c r="R453" s="70" t="e">
        <f>Q453/$Q$456</f>
        <v>#DIV/0!</v>
      </c>
      <c r="S453" s="336"/>
      <c r="T453" s="323"/>
      <c r="U453" s="176">
        <v>0</v>
      </c>
      <c r="V453" s="176">
        <v>0</v>
      </c>
      <c r="W453" s="163">
        <f t="shared" si="6"/>
        <v>0</v>
      </c>
      <c r="X453" s="315"/>
    </row>
    <row r="454" spans="1:24" ht="15" customHeight="1" x14ac:dyDescent="0.25">
      <c r="A454" s="337"/>
      <c r="B454" s="341"/>
      <c r="C454" s="321"/>
      <c r="D454" s="321"/>
      <c r="E454" s="35" t="s">
        <v>48</v>
      </c>
      <c r="F454" s="176">
        <v>0</v>
      </c>
      <c r="G454" s="176">
        <v>0</v>
      </c>
      <c r="H454" s="178">
        <f>F454+G454</f>
        <v>0</v>
      </c>
      <c r="I454" s="70" t="e">
        <f>H454/$H$456</f>
        <v>#DIV/0!</v>
      </c>
      <c r="J454" s="176">
        <v>0</v>
      </c>
      <c r="K454" s="176">
        <v>0</v>
      </c>
      <c r="L454" s="178">
        <f>J454+K454</f>
        <v>0</v>
      </c>
      <c r="M454" s="70" t="e">
        <f>L454/$L$456</f>
        <v>#DIV/0!</v>
      </c>
      <c r="N454" s="335"/>
      <c r="O454" s="176">
        <v>0</v>
      </c>
      <c r="P454" s="176">
        <v>0</v>
      </c>
      <c r="Q454" s="178">
        <f>O454+P454</f>
        <v>0</v>
      </c>
      <c r="R454" s="70" t="e">
        <f>Q454/$Q$456</f>
        <v>#DIV/0!</v>
      </c>
      <c r="S454" s="336"/>
      <c r="T454" s="323"/>
      <c r="U454" s="176">
        <v>0</v>
      </c>
      <c r="V454" s="176">
        <v>0</v>
      </c>
      <c r="W454" s="163">
        <f t="shared" si="6"/>
        <v>0</v>
      </c>
      <c r="X454" s="315"/>
    </row>
    <row r="455" spans="1:24" ht="15.75" thickBot="1" x14ac:dyDescent="0.3">
      <c r="A455" s="337"/>
      <c r="B455" s="341"/>
      <c r="C455" s="321"/>
      <c r="D455" s="321"/>
      <c r="E455" s="35" t="s">
        <v>49</v>
      </c>
      <c r="F455" s="176">
        <v>0</v>
      </c>
      <c r="G455" s="176">
        <v>0</v>
      </c>
      <c r="H455" s="178">
        <f>F455+G455</f>
        <v>0</v>
      </c>
      <c r="I455" s="70" t="e">
        <f>H455/$H$456</f>
        <v>#DIV/0!</v>
      </c>
      <c r="J455" s="176">
        <v>0</v>
      </c>
      <c r="K455" s="176">
        <v>0</v>
      </c>
      <c r="L455" s="178">
        <f>J455+K455</f>
        <v>0</v>
      </c>
      <c r="M455" s="70" t="e">
        <f>L455/$L$456</f>
        <v>#DIV/0!</v>
      </c>
      <c r="N455" s="335"/>
      <c r="O455" s="176">
        <v>0</v>
      </c>
      <c r="P455" s="176">
        <v>0</v>
      </c>
      <c r="Q455" s="178">
        <f>O455+P455</f>
        <v>0</v>
      </c>
      <c r="R455" s="70" t="e">
        <f>Q455/$Q$456</f>
        <v>#DIV/0!</v>
      </c>
      <c r="S455" s="336"/>
      <c r="T455" s="323"/>
      <c r="U455" s="176">
        <v>0</v>
      </c>
      <c r="V455" s="176">
        <v>0</v>
      </c>
      <c r="W455" s="163">
        <f t="shared" ref="W455:W462" si="7">IFERROR(((V455/U455)*1),0)</f>
        <v>0</v>
      </c>
      <c r="X455" s="316"/>
    </row>
    <row r="456" spans="1:24" ht="15.75" thickBot="1" x14ac:dyDescent="0.3">
      <c r="A456" s="330" t="s">
        <v>51</v>
      </c>
      <c r="B456" s="331"/>
      <c r="C456" s="332"/>
      <c r="D456" s="177"/>
      <c r="E456" s="24"/>
      <c r="F456" s="19">
        <f>SUM(F451:F455)</f>
        <v>0</v>
      </c>
      <c r="G456" s="19">
        <f>SUM(G451:G455)</f>
        <v>0</v>
      </c>
      <c r="H456" s="19">
        <f>SUM(H451:H455)</f>
        <v>0</v>
      </c>
      <c r="I456" s="20">
        <v>1</v>
      </c>
      <c r="J456" s="19">
        <f>SUM(J451:J455)</f>
        <v>0</v>
      </c>
      <c r="K456" s="19">
        <f>SUM(K451:K455)</f>
        <v>0</v>
      </c>
      <c r="L456" s="19">
        <f>SUM(L451:L455)</f>
        <v>0</v>
      </c>
      <c r="M456" s="20">
        <v>1</v>
      </c>
      <c r="N456" s="19">
        <f>N451</f>
        <v>0</v>
      </c>
      <c r="O456" s="19">
        <f>SUM(O451:O455)</f>
        <v>0</v>
      </c>
      <c r="P456" s="19">
        <f>SUM(P451:P455)</f>
        <v>0</v>
      </c>
      <c r="Q456" s="19">
        <f>SUM(Q451:Q455)</f>
        <v>0</v>
      </c>
      <c r="R456" s="20">
        <v>1</v>
      </c>
      <c r="S456" s="19">
        <f>S451</f>
        <v>0</v>
      </c>
      <c r="T456" s="22">
        <f>T451</f>
        <v>0</v>
      </c>
      <c r="U456" s="164">
        <f>SUM(U451:U455)</f>
        <v>0</v>
      </c>
      <c r="V456" s="74">
        <f>SUM(V451:V455)</f>
        <v>0</v>
      </c>
      <c r="W456" s="165">
        <f t="shared" si="7"/>
        <v>0</v>
      </c>
      <c r="X456" s="187">
        <f>IFERROR(((1-(1-T456)*W456)*1),0)</f>
        <v>1</v>
      </c>
    </row>
    <row r="457" spans="1:24" ht="15.75" thickBot="1" x14ac:dyDescent="0.3">
      <c r="A457" s="333">
        <v>76</v>
      </c>
      <c r="B457" s="336" t="s">
        <v>57</v>
      </c>
      <c r="C457" s="336"/>
      <c r="D457" s="317"/>
      <c r="E457" s="73" t="s">
        <v>45</v>
      </c>
      <c r="F457" s="179">
        <f t="shared" ref="F457:H461" si="8">F151+F145+F139+F133+F127+F121+F115+F109+F103+F91+F97+F79+F85+F73+F67+F61+F55+F49+F43+F37+F31+F25+F19+F13+F7+F157+F163+F169+F175+F181+F187+F193+F199+F205+F211+F217+F223+F229+F235+F241+F247+F253+F259+F265+F271+F277+F283+F289+F295+F301+F307+F313+F319+F325+F331+F337+F343+F349+F355+F361+F367+F373+F379+F385+F391+F397+F403+F409+F415+F421+F427+F433+F439+F445+F451</f>
        <v>1901987</v>
      </c>
      <c r="G457" s="179">
        <f t="shared" si="8"/>
        <v>54683</v>
      </c>
      <c r="H457" s="179">
        <f t="shared" si="8"/>
        <v>1956670</v>
      </c>
      <c r="I457" s="17">
        <f>IFERROR((H457/$H$462),0)</f>
        <v>0.92385830902110688</v>
      </c>
      <c r="J457" s="179">
        <f t="shared" ref="J457:L461" si="9">J151+J145+J139+J133+J127+J121+J115+J109+J103+J91+J97+J79+J85+J73+J67+J61+J55+J49+J43+J37+J31+J25+J19+J13+J7+J157+J163+J169+J175+J181+J187+J193+J199+J205+J211+J217+J223+J229+J235+J241+J247+J253+J259+J265+J271+J277+J283+J289+J295+J301+J307+J313+J319+J325+J331+J337+J343+J349+J355+J361+J367+J373+J379+J385+J391+J397+J403+J409+J415+J421+J427+J433+J439+J445+J451</f>
        <v>1867.566</v>
      </c>
      <c r="K457" s="179">
        <f t="shared" si="9"/>
        <v>42.781000000000006</v>
      </c>
      <c r="L457" s="179">
        <f t="shared" si="9"/>
        <v>1910.347</v>
      </c>
      <c r="M457" s="17">
        <f>IFERROR((L457/$L$462),0)</f>
        <v>0.58047844005460969</v>
      </c>
      <c r="N457" s="347">
        <f>N156+N150+N144+N138+N132+N126+N120+N114+N108+N102+N96+N90+N84+N78+N72+N66+N60+N54+N48+N42+N36+N30+N24+N18+N12+N162+N168+N174+N180+N186+N192+N198+N204+N210+N216+N222+N228+N234+N240+N246+N252+N258+N264+N270+N276+N282+N288+N294+N300+N306+N312+N318+N324+N330+N336+N342+N348+N354+N360+N366+N372+N378+N384+N390+N396+N402+N408+N414+N420+N426+N432+N438+N444+N450+N456</f>
        <v>1665.6790000000001</v>
      </c>
      <c r="O457" s="179">
        <f t="shared" ref="O457:Q461" si="10">O151+O145+O139+O133+O127+O121+O115+O109+O103+O91+O97+O79+O85+O73+O67+O61+O55+O49+O43+O37+O31+O25+O19+O13+O7+O157+O163+O169+O175+O181+O187+O193+O199+O205+O211+O217+O223+O229+O235+O241+O247+O253+O259+O265+O271+O277+O283+O289+O295+O301+O307+O313+O319+O325+O331+O337+O343+O349+O355+O361+O367+O373+O379+O385+O391+O397+O403+O409+O415+O421+O427+O433+O439+O445+O451</f>
        <v>400.28000000000003</v>
      </c>
      <c r="P457" s="179">
        <f t="shared" si="10"/>
        <v>58.476999999999997</v>
      </c>
      <c r="Q457" s="179">
        <f t="shared" si="10"/>
        <v>458.75700000000006</v>
      </c>
      <c r="R457" s="17">
        <f>IFERROR((Q457/$Q$462),0)</f>
        <v>0.3417141086481586</v>
      </c>
      <c r="S457" s="347">
        <f>S156+S150+S144+S138+S132+S126+S120+S114+S108+S102+S96+S90+S84+S78+S72+S66+S60+S54+S48+S42+S36+S30+S24+S18+S12+S162+S168+S174+S180+S186+S192+S198+S204+S210+S216+S222+S228+S234+S240+S246+S252+S258+S264+S270+S276+S282+S288+S294+S300+S306+S312+S318+S324+S330+S336+S342+S348+S354+S360+S366+S372+S378+S384+S390+S396+S402+S408+S414+S420+S426+S432+S438+S444+S450+S456</f>
        <v>323.16200000000015</v>
      </c>
      <c r="T457" s="348">
        <f>IFERROR((S462/N462),0)</f>
        <v>0.19401217161289788</v>
      </c>
      <c r="U457" s="179">
        <f t="shared" ref="U457:V461" si="11">U151+U145+U139+U133+U127+U121+U115+U109+U103+U91+U97+U79+U85+U73+U67+U61+U55+U49+U43+U37+U31+U25+U19+U13+U7+U157+U163+U169+U175+U181+U187+U193+U199+U205+U211+U217+U223+U229+U235+U241+U247+U253+U259+U265+U271+U277+U283+U289+U295+U301+U307+U313+U319+U325+U331+U337+U343+U349+U355+U361+U367+U373+U379+U385+U391+U397+U403+U409+U415+U421+U427+U433+U439+U445+U451</f>
        <v>217.89399999999998</v>
      </c>
      <c r="V457" s="183">
        <f t="shared" si="11"/>
        <v>140.19920000000002</v>
      </c>
      <c r="W457" s="185">
        <f t="shared" si="7"/>
        <v>0.64342845603825727</v>
      </c>
      <c r="X457" s="320"/>
    </row>
    <row r="458" spans="1:24" ht="15.75" thickBot="1" x14ac:dyDescent="0.3">
      <c r="A458" s="333"/>
      <c r="B458" s="336"/>
      <c r="C458" s="336"/>
      <c r="D458" s="318"/>
      <c r="E458" s="73" t="s">
        <v>46</v>
      </c>
      <c r="F458" s="179">
        <f t="shared" si="8"/>
        <v>24298</v>
      </c>
      <c r="G458" s="179">
        <f t="shared" si="8"/>
        <v>4401</v>
      </c>
      <c r="H458" s="179">
        <f t="shared" si="8"/>
        <v>28699</v>
      </c>
      <c r="I458" s="17">
        <f>IFERROR((H458/$H$462),0)</f>
        <v>1.3550475864911685E-2</v>
      </c>
      <c r="J458" s="179">
        <f t="shared" si="9"/>
        <v>108.44</v>
      </c>
      <c r="K458" s="179">
        <f t="shared" si="9"/>
        <v>17.833000000000002</v>
      </c>
      <c r="L458" s="179">
        <f t="shared" si="9"/>
        <v>126.273</v>
      </c>
      <c r="M458" s="17">
        <f>IFERROR((L458/$L$462),0)</f>
        <v>3.8369340261751261E-2</v>
      </c>
      <c r="N458" s="336"/>
      <c r="O458" s="179">
        <f t="shared" si="10"/>
        <v>22.599000000000004</v>
      </c>
      <c r="P458" s="179">
        <f t="shared" si="10"/>
        <v>9.8290000000000024</v>
      </c>
      <c r="Q458" s="179">
        <f t="shared" si="10"/>
        <v>32.428000000000004</v>
      </c>
      <c r="R458" s="17">
        <f>IFERROR((Q458/$Q$462),0)</f>
        <v>2.4154628954419197E-2</v>
      </c>
      <c r="S458" s="336"/>
      <c r="T458" s="323"/>
      <c r="U458" s="179">
        <f t="shared" si="11"/>
        <v>6.6196000000000002</v>
      </c>
      <c r="V458" s="183">
        <f t="shared" si="11"/>
        <v>1.2040999999999999</v>
      </c>
      <c r="W458" s="185">
        <f t="shared" si="7"/>
        <v>0.18189920841138435</v>
      </c>
      <c r="X458" s="315"/>
    </row>
    <row r="459" spans="1:24" ht="15.75" thickBot="1" x14ac:dyDescent="0.3">
      <c r="A459" s="333"/>
      <c r="B459" s="336"/>
      <c r="C459" s="336"/>
      <c r="D459" s="318"/>
      <c r="E459" s="73" t="s">
        <v>47</v>
      </c>
      <c r="F459" s="179">
        <f t="shared" si="8"/>
        <v>108621</v>
      </c>
      <c r="G459" s="179">
        <f t="shared" si="8"/>
        <v>331</v>
      </c>
      <c r="H459" s="179">
        <f t="shared" si="8"/>
        <v>108952</v>
      </c>
      <c r="I459" s="17">
        <f>IFERROR((H459/$H$462),0)</f>
        <v>5.1442609374328652E-2</v>
      </c>
      <c r="J459" s="179">
        <f t="shared" si="9"/>
        <v>370.92</v>
      </c>
      <c r="K459" s="179">
        <f t="shared" si="9"/>
        <v>0.49100000000000005</v>
      </c>
      <c r="L459" s="179">
        <f t="shared" si="9"/>
        <v>371.41099999999994</v>
      </c>
      <c r="M459" s="17">
        <f>IFERROR((L459/$L$462),0)</f>
        <v>0.11285702435166105</v>
      </c>
      <c r="N459" s="336"/>
      <c r="O459" s="179">
        <f t="shared" si="10"/>
        <v>116.61799999999999</v>
      </c>
      <c r="P459" s="179">
        <f t="shared" si="10"/>
        <v>5.3849999999999998</v>
      </c>
      <c r="Q459" s="179">
        <f t="shared" si="10"/>
        <v>122.00299999999999</v>
      </c>
      <c r="R459" s="17">
        <f>IFERROR((Q459/$Q$462),0)</f>
        <v>9.0876316649993974E-2</v>
      </c>
      <c r="S459" s="336"/>
      <c r="T459" s="323"/>
      <c r="U459" s="179">
        <f t="shared" si="11"/>
        <v>89.20620000000001</v>
      </c>
      <c r="V459" s="183">
        <f t="shared" si="11"/>
        <v>75.611099999999993</v>
      </c>
      <c r="W459" s="185">
        <f t="shared" si="7"/>
        <v>0.84759915790606466</v>
      </c>
      <c r="X459" s="315"/>
    </row>
    <row r="460" spans="1:24" ht="15.75" thickBot="1" x14ac:dyDescent="0.3">
      <c r="A460" s="333"/>
      <c r="B460" s="336"/>
      <c r="C460" s="336"/>
      <c r="D460" s="318"/>
      <c r="E460" s="73" t="s">
        <v>48</v>
      </c>
      <c r="F460" s="179">
        <f t="shared" si="8"/>
        <v>485</v>
      </c>
      <c r="G460" s="179">
        <f t="shared" si="8"/>
        <v>0</v>
      </c>
      <c r="H460" s="179">
        <f t="shared" si="8"/>
        <v>485</v>
      </c>
      <c r="I460" s="17">
        <f>IFERROR((H460/$H$462),0)</f>
        <v>2.2899685684108043E-4</v>
      </c>
      <c r="J460" s="179">
        <f t="shared" si="9"/>
        <v>616.62300000000016</v>
      </c>
      <c r="K460" s="179">
        <f t="shared" si="9"/>
        <v>0</v>
      </c>
      <c r="L460" s="179">
        <f t="shared" si="9"/>
        <v>616.62300000000016</v>
      </c>
      <c r="M460" s="17">
        <f>IFERROR((L460/$L$462),0)</f>
        <v>0.18736719409709007</v>
      </c>
      <c r="N460" s="336"/>
      <c r="O460" s="179">
        <f t="shared" si="10"/>
        <v>590.33299999999997</v>
      </c>
      <c r="P460" s="179">
        <f t="shared" si="10"/>
        <v>0</v>
      </c>
      <c r="Q460" s="179">
        <f t="shared" si="10"/>
        <v>590.33299999999997</v>
      </c>
      <c r="R460" s="17">
        <f>IFERROR((Q460/$Q$462),0)</f>
        <v>0.43972106126030425</v>
      </c>
      <c r="S460" s="336"/>
      <c r="T460" s="323"/>
      <c r="U460" s="179">
        <f t="shared" si="11"/>
        <v>358.01029999999997</v>
      </c>
      <c r="V460" s="183">
        <f t="shared" si="11"/>
        <v>380.17499999999995</v>
      </c>
      <c r="W460" s="185">
        <f t="shared" si="7"/>
        <v>1.0619107886002161</v>
      </c>
      <c r="X460" s="315"/>
    </row>
    <row r="461" spans="1:24" ht="15.75" thickBot="1" x14ac:dyDescent="0.3">
      <c r="A461" s="333"/>
      <c r="B461" s="336"/>
      <c r="C461" s="336"/>
      <c r="D461" s="319"/>
      <c r="E461" s="73" t="s">
        <v>49</v>
      </c>
      <c r="F461" s="179">
        <f t="shared" si="8"/>
        <v>21920</v>
      </c>
      <c r="G461" s="179">
        <f t="shared" si="8"/>
        <v>1207</v>
      </c>
      <c r="H461" s="179">
        <f t="shared" si="8"/>
        <v>23127</v>
      </c>
      <c r="I461" s="17">
        <f>IFERROR((H461/$H$462),0)</f>
        <v>1.0919608882811686E-2</v>
      </c>
      <c r="J461" s="179">
        <f t="shared" si="9"/>
        <v>264.37</v>
      </c>
      <c r="K461" s="179">
        <f t="shared" si="9"/>
        <v>1.9629999999999999</v>
      </c>
      <c r="L461" s="179">
        <f t="shared" si="9"/>
        <v>266.33300000000003</v>
      </c>
      <c r="M461" s="17">
        <f>IFERROR((L461/$L$462),0)</f>
        <v>8.09280012348879E-2</v>
      </c>
      <c r="N461" s="336"/>
      <c r="O461" s="179">
        <f t="shared" si="10"/>
        <v>134.44800000000004</v>
      </c>
      <c r="P461" s="179">
        <f t="shared" si="10"/>
        <v>4.548</v>
      </c>
      <c r="Q461" s="179">
        <f t="shared" si="10"/>
        <v>138.99599999999998</v>
      </c>
      <c r="R461" s="17">
        <f>IFERROR((Q461/$Q$462),0)</f>
        <v>0.10353388448712378</v>
      </c>
      <c r="S461" s="336"/>
      <c r="T461" s="323"/>
      <c r="U461" s="179">
        <f t="shared" si="11"/>
        <v>114.01299999999999</v>
      </c>
      <c r="V461" s="183">
        <f t="shared" si="11"/>
        <v>105.95309999999998</v>
      </c>
      <c r="W461" s="185">
        <f t="shared" si="7"/>
        <v>0.92930718426846048</v>
      </c>
      <c r="X461" s="316"/>
    </row>
    <row r="462" spans="1:24" ht="15.75" thickBot="1" x14ac:dyDescent="0.3">
      <c r="A462" s="36">
        <v>77</v>
      </c>
      <c r="B462" s="338" t="s">
        <v>58</v>
      </c>
      <c r="C462" s="339"/>
      <c r="D462" s="180"/>
      <c r="E462" s="72"/>
      <c r="F462" s="19">
        <f>SUM(F457:F461)</f>
        <v>2057311</v>
      </c>
      <c r="G462" s="19">
        <f>SUM(G457:G461)</f>
        <v>60622</v>
      </c>
      <c r="H462" s="19">
        <f>SUM(H457:H461)</f>
        <v>2117933</v>
      </c>
      <c r="I462" s="20">
        <v>1</v>
      </c>
      <c r="J462" s="19">
        <f>SUM(J457:J461)</f>
        <v>3227.9189999999999</v>
      </c>
      <c r="K462" s="19">
        <f>SUM(K457:K461)</f>
        <v>63.068000000000005</v>
      </c>
      <c r="L462" s="19">
        <f>SUM(L457:L461)</f>
        <v>3290.9870000000001</v>
      </c>
      <c r="M462" s="20">
        <v>1</v>
      </c>
      <c r="N462" s="18">
        <f>N457</f>
        <v>1665.6790000000001</v>
      </c>
      <c r="O462" s="19">
        <f>SUM(O457:O461)</f>
        <v>1264.278</v>
      </c>
      <c r="P462" s="19">
        <f>SUM(P457:P461)</f>
        <v>78.239000000000004</v>
      </c>
      <c r="Q462" s="19">
        <f>SUM(Q457:Q461)</f>
        <v>1342.5170000000003</v>
      </c>
      <c r="R462" s="20">
        <v>1</v>
      </c>
      <c r="S462" s="18">
        <f>S457</f>
        <v>323.16200000000015</v>
      </c>
      <c r="T462" s="21">
        <f>T457</f>
        <v>0.19401217161289788</v>
      </c>
      <c r="U462" s="74">
        <f>SUM(U457:U461)</f>
        <v>785.74310000000003</v>
      </c>
      <c r="V462" s="184">
        <f>SUM(V457:V461)</f>
        <v>703.14249999999993</v>
      </c>
      <c r="W462" s="186">
        <f t="shared" si="7"/>
        <v>0.89487581882678946</v>
      </c>
      <c r="X462" s="187">
        <f>IFERROR(((1-(1-T462)*W462)*1),0)</f>
        <v>0.27874098210766607</v>
      </c>
    </row>
    <row r="463" spans="1:24" ht="42.75" customHeight="1" x14ac:dyDescent="0.25">
      <c r="A463" s="353" t="s">
        <v>1363</v>
      </c>
      <c r="B463" s="353"/>
      <c r="C463" s="353"/>
      <c r="D463" s="353"/>
      <c r="E463" s="353"/>
      <c r="F463" s="353"/>
      <c r="G463" s="353"/>
      <c r="H463" s="353"/>
      <c r="I463" s="353"/>
      <c r="J463" s="353"/>
      <c r="K463" s="353"/>
      <c r="L463" s="353"/>
      <c r="M463" s="353"/>
      <c r="N463" s="353"/>
      <c r="O463" s="353"/>
      <c r="P463" s="353"/>
      <c r="Q463" s="353"/>
      <c r="R463" s="353"/>
      <c r="S463" s="353"/>
      <c r="T463" s="353"/>
      <c r="U463" s="353"/>
      <c r="V463" s="353"/>
      <c r="W463" s="353"/>
      <c r="X463" s="353"/>
    </row>
    <row r="464" spans="1:24" ht="15.75" thickBot="1" x14ac:dyDescent="0.3"/>
    <row r="465" spans="1:24" ht="60" x14ac:dyDescent="0.25">
      <c r="A465" s="232" t="s">
        <v>1103</v>
      </c>
      <c r="B465" s="354" t="s">
        <v>39</v>
      </c>
      <c r="C465" s="355"/>
      <c r="D465" s="355"/>
      <c r="E465" s="356"/>
      <c r="F465" s="37"/>
      <c r="G465" s="37"/>
      <c r="H465" s="37"/>
      <c r="I465" s="37"/>
      <c r="J465" s="37"/>
      <c r="K465" s="37"/>
      <c r="L465" s="37"/>
      <c r="M465" s="37"/>
    </row>
    <row r="466" spans="1:24" x14ac:dyDescent="0.25">
      <c r="A466" s="233"/>
      <c r="B466" s="327" t="s">
        <v>1122</v>
      </c>
      <c r="C466" s="328"/>
      <c r="D466" s="328"/>
      <c r="E466" s="329"/>
      <c r="F466" s="37"/>
      <c r="G466" s="37"/>
      <c r="H466" s="37"/>
      <c r="I466" s="37"/>
      <c r="J466" s="37"/>
      <c r="K466" s="37"/>
      <c r="L466" s="37"/>
      <c r="M466" s="37"/>
    </row>
    <row r="467" spans="1:24" x14ac:dyDescent="0.25">
      <c r="A467" s="234"/>
      <c r="B467" s="327" t="s">
        <v>1123</v>
      </c>
      <c r="C467" s="328"/>
      <c r="D467" s="328"/>
      <c r="E467" s="329"/>
      <c r="F467" s="37"/>
      <c r="G467" s="37"/>
      <c r="H467" s="37"/>
      <c r="I467" s="37"/>
      <c r="J467" s="37"/>
      <c r="K467" s="37"/>
      <c r="L467" s="37"/>
      <c r="M467" s="37"/>
    </row>
    <row r="468" spans="1:24" x14ac:dyDescent="0.25">
      <c r="A468" s="235">
        <v>0</v>
      </c>
      <c r="B468" s="327" t="s">
        <v>1089</v>
      </c>
      <c r="C468" s="328"/>
      <c r="D468" s="328"/>
      <c r="E468" s="329"/>
      <c r="F468" s="37"/>
      <c r="G468" s="37"/>
      <c r="H468" s="37"/>
      <c r="I468" s="37"/>
      <c r="J468" s="37"/>
      <c r="K468" s="37"/>
      <c r="L468" s="37"/>
      <c r="M468" s="37"/>
    </row>
    <row r="469" spans="1:24" ht="15.75" thickBot="1" x14ac:dyDescent="0.3">
      <c r="A469" s="236"/>
      <c r="B469" s="343" t="s">
        <v>86</v>
      </c>
      <c r="C469" s="344"/>
      <c r="D469" s="344"/>
      <c r="E469" s="345"/>
      <c r="F469" s="237"/>
      <c r="G469" s="237"/>
      <c r="H469" s="237"/>
      <c r="I469" s="237"/>
      <c r="J469" s="237"/>
      <c r="K469" s="237"/>
      <c r="L469" s="237"/>
      <c r="M469" s="37"/>
    </row>
    <row r="470" spans="1:24" ht="15" customHeight="1" x14ac:dyDescent="0.25">
      <c r="A470" s="324" t="s">
        <v>1164</v>
      </c>
      <c r="B470" s="324"/>
      <c r="C470" s="324"/>
      <c r="D470" s="324"/>
      <c r="E470" s="324"/>
      <c r="F470" s="324"/>
      <c r="G470" s="324"/>
      <c r="H470" s="324"/>
      <c r="I470" s="324"/>
      <c r="J470" s="324"/>
      <c r="K470" s="324"/>
      <c r="L470" s="324"/>
      <c r="M470" s="324"/>
      <c r="N470" s="324"/>
      <c r="O470" s="324"/>
      <c r="P470" s="324"/>
      <c r="Q470" s="324"/>
      <c r="R470" s="324"/>
      <c r="S470" s="324"/>
      <c r="T470" s="324"/>
      <c r="U470" s="324"/>
      <c r="V470" s="324"/>
      <c r="W470" s="324"/>
      <c r="X470" s="324"/>
    </row>
    <row r="471" spans="1:24" x14ac:dyDescent="0.25">
      <c r="A471" s="324"/>
      <c r="B471" s="324"/>
      <c r="C471" s="324"/>
      <c r="D471" s="324"/>
      <c r="E471" s="324"/>
      <c r="F471" s="324"/>
      <c r="G471" s="324"/>
      <c r="H471" s="324"/>
      <c r="I471" s="324"/>
      <c r="J471" s="324"/>
      <c r="K471" s="324"/>
      <c r="L471" s="324"/>
      <c r="M471" s="324"/>
      <c r="N471" s="324"/>
      <c r="O471" s="324"/>
      <c r="P471" s="324"/>
      <c r="Q471" s="324"/>
      <c r="R471" s="324"/>
      <c r="S471" s="324"/>
      <c r="T471" s="324"/>
      <c r="U471" s="324"/>
      <c r="V471" s="324"/>
      <c r="W471" s="324"/>
      <c r="X471" s="324"/>
    </row>
    <row r="472" spans="1:24" x14ac:dyDescent="0.25">
      <c r="A472" s="52" t="s">
        <v>14</v>
      </c>
      <c r="B472" s="54"/>
      <c r="C472" s="54"/>
      <c r="D472" s="54"/>
      <c r="E472" s="325"/>
      <c r="F472" s="325"/>
      <c r="G472" s="325"/>
      <c r="H472" s="325"/>
      <c r="I472" s="325"/>
      <c r="J472" s="325"/>
      <c r="K472" s="325"/>
      <c r="L472" s="325"/>
      <c r="M472" s="325"/>
      <c r="N472" s="325"/>
      <c r="O472" s="325"/>
      <c r="P472" s="325"/>
      <c r="Q472" s="325"/>
      <c r="R472" s="325"/>
      <c r="S472" s="325"/>
      <c r="T472" s="346" t="s">
        <v>15</v>
      </c>
      <c r="U472" s="346"/>
      <c r="V472" s="326"/>
      <c r="W472" s="326"/>
      <c r="X472" s="326"/>
    </row>
    <row r="473" spans="1:24" x14ac:dyDescent="0.25">
      <c r="A473" s="1"/>
      <c r="B473" s="2"/>
      <c r="C473" s="3"/>
      <c r="D473" s="3"/>
      <c r="E473" s="325"/>
      <c r="F473" s="325"/>
      <c r="G473" s="325"/>
      <c r="H473" s="325"/>
      <c r="I473" s="325"/>
      <c r="J473" s="325"/>
      <c r="K473" s="325"/>
      <c r="L473" s="325"/>
      <c r="M473" s="325"/>
      <c r="N473" s="325"/>
      <c r="O473" s="325"/>
      <c r="P473" s="325"/>
      <c r="Q473" s="325"/>
      <c r="R473" s="325"/>
      <c r="S473" s="325"/>
      <c r="T473" s="346" t="s">
        <v>16</v>
      </c>
      <c r="U473" s="346"/>
      <c r="V473" s="346"/>
      <c r="W473" s="326"/>
      <c r="X473" s="326"/>
    </row>
    <row r="474" spans="1:24" x14ac:dyDescent="0.25">
      <c r="A474" s="1"/>
      <c r="B474" s="2"/>
      <c r="C474" s="3"/>
      <c r="D474" s="3"/>
      <c r="E474" s="325"/>
      <c r="F474" s="325"/>
      <c r="G474" s="325"/>
      <c r="H474" s="325"/>
      <c r="I474" s="325"/>
      <c r="J474" s="325"/>
      <c r="K474" s="325"/>
      <c r="L474" s="325"/>
      <c r="M474" s="325"/>
      <c r="N474" s="325"/>
      <c r="O474" s="325"/>
      <c r="P474" s="325"/>
      <c r="Q474" s="325"/>
      <c r="R474" s="325"/>
      <c r="S474" s="325"/>
      <c r="T474" s="346" t="s">
        <v>17</v>
      </c>
      <c r="U474" s="346"/>
      <c r="V474" s="346"/>
      <c r="W474" s="326"/>
      <c r="X474" s="326"/>
    </row>
    <row r="475" spans="1:24" x14ac:dyDescent="0.25">
      <c r="A475" s="350" t="s">
        <v>66</v>
      </c>
      <c r="B475" s="350"/>
      <c r="C475" s="350"/>
      <c r="D475" s="350"/>
      <c r="E475" s="350"/>
      <c r="F475" s="326"/>
      <c r="G475" s="326"/>
      <c r="H475" s="326"/>
      <c r="I475" s="326"/>
      <c r="J475" s="326"/>
      <c r="K475" s="326"/>
      <c r="L475" s="326"/>
      <c r="M475" s="326"/>
      <c r="N475" s="326"/>
      <c r="O475" s="326"/>
      <c r="P475" s="326"/>
      <c r="Q475" s="326"/>
      <c r="R475" s="326"/>
      <c r="S475" s="326"/>
    </row>
    <row r="477" spans="1:24" x14ac:dyDescent="0.25">
      <c r="A477" s="350" t="s">
        <v>1157</v>
      </c>
      <c r="B477" s="350"/>
      <c r="C477" s="350"/>
      <c r="D477" s="350"/>
      <c r="E477" s="350"/>
      <c r="F477" s="322"/>
      <c r="G477" s="322"/>
      <c r="H477" s="322"/>
      <c r="I477" s="322"/>
      <c r="J477" s="322"/>
      <c r="K477" s="322"/>
      <c r="L477" s="322"/>
      <c r="M477" s="322"/>
      <c r="N477" s="322"/>
      <c r="O477" s="322"/>
      <c r="P477" s="322"/>
      <c r="Q477" s="322"/>
      <c r="R477" s="322"/>
      <c r="S477" s="322"/>
    </row>
    <row r="478" spans="1:24" x14ac:dyDescent="0.25">
      <c r="A478" s="350" t="s">
        <v>18</v>
      </c>
      <c r="B478" s="350"/>
      <c r="C478" s="350"/>
      <c r="D478" s="349"/>
      <c r="E478" s="349"/>
      <c r="F478" s="349"/>
      <c r="G478" s="349"/>
      <c r="H478" s="349"/>
      <c r="I478" s="349"/>
      <c r="J478" s="349"/>
      <c r="K478" s="349"/>
      <c r="L478" s="349"/>
      <c r="M478" s="349"/>
      <c r="N478" s="349"/>
      <c r="O478" s="349"/>
      <c r="P478" s="349"/>
      <c r="Q478" s="349"/>
      <c r="R478" s="349"/>
      <c r="S478" s="349"/>
    </row>
    <row r="479" spans="1:24" x14ac:dyDescent="0.25">
      <c r="A479" s="350"/>
      <c r="B479" s="350"/>
      <c r="C479" s="350"/>
      <c r="D479" s="349"/>
      <c r="E479" s="349"/>
      <c r="F479" s="349"/>
      <c r="G479" s="349"/>
      <c r="H479" s="349"/>
      <c r="I479" s="349"/>
      <c r="J479" s="349"/>
      <c r="K479" s="349"/>
      <c r="L479" s="349"/>
      <c r="M479" s="349"/>
      <c r="N479" s="349"/>
      <c r="O479" s="349"/>
      <c r="P479" s="349"/>
      <c r="Q479" s="349"/>
      <c r="R479" s="349"/>
      <c r="S479" s="349"/>
    </row>
    <row r="480" spans="1:24" x14ac:dyDescent="0.25">
      <c r="A480" s="53"/>
      <c r="B480" s="4"/>
      <c r="C480" s="4"/>
      <c r="D480" s="349"/>
      <c r="E480" s="349"/>
      <c r="F480" s="349"/>
      <c r="G480" s="349"/>
      <c r="H480" s="349"/>
      <c r="I480" s="349"/>
      <c r="J480" s="349"/>
      <c r="K480" s="349"/>
      <c r="L480" s="349"/>
      <c r="M480" s="349"/>
      <c r="N480" s="349"/>
      <c r="O480" s="349"/>
      <c r="P480" s="349"/>
      <c r="Q480" s="349"/>
      <c r="R480" s="349"/>
      <c r="S480" s="349"/>
    </row>
    <row r="481" spans="1:19" x14ac:dyDescent="0.25">
      <c r="A481" s="52" t="s">
        <v>19</v>
      </c>
      <c r="B481" s="4"/>
      <c r="C481" s="322"/>
      <c r="D481" s="322"/>
      <c r="E481" s="322"/>
      <c r="F481" s="322"/>
      <c r="G481" s="322"/>
      <c r="H481" s="322"/>
      <c r="I481" s="322"/>
      <c r="J481" s="322"/>
      <c r="K481" s="322"/>
      <c r="L481" s="322"/>
      <c r="M481" s="322"/>
      <c r="N481" s="322"/>
      <c r="O481" s="322"/>
      <c r="P481" s="322"/>
      <c r="Q481" s="322"/>
      <c r="R481" s="322"/>
      <c r="S481" s="322"/>
    </row>
  </sheetData>
  <sheetProtection password="D3B6" sheet="1" objects="1" scenarios="1"/>
  <mergeCells count="732">
    <mergeCell ref="T163:T167"/>
    <mergeCell ref="D151:D155"/>
    <mergeCell ref="X37:X41"/>
    <mergeCell ref="X85:X89"/>
    <mergeCell ref="A463:X463"/>
    <mergeCell ref="B465:E465"/>
    <mergeCell ref="B466:E466"/>
    <mergeCell ref="B467:E467"/>
    <mergeCell ref="N151:N155"/>
    <mergeCell ref="S151:S155"/>
    <mergeCell ref="T151:T155"/>
    <mergeCell ref="N157:N161"/>
    <mergeCell ref="S157:S161"/>
    <mergeCell ref="A162:C162"/>
    <mergeCell ref="A157:A161"/>
    <mergeCell ref="B157:B161"/>
    <mergeCell ref="C157:C161"/>
    <mergeCell ref="A180:C180"/>
    <mergeCell ref="A181:A185"/>
    <mergeCell ref="D163:D167"/>
    <mergeCell ref="A156:C156"/>
    <mergeCell ref="A151:A155"/>
    <mergeCell ref="B151:B155"/>
    <mergeCell ref="C151:C155"/>
    <mergeCell ref="A2:X2"/>
    <mergeCell ref="E3:X3"/>
    <mergeCell ref="U4:W4"/>
    <mergeCell ref="X4:X6"/>
    <mergeCell ref="W5:W6"/>
    <mergeCell ref="X7:X11"/>
    <mergeCell ref="U5:U6"/>
    <mergeCell ref="V5:V6"/>
    <mergeCell ref="C7:C11"/>
    <mergeCell ref="B7:B11"/>
    <mergeCell ref="E4:M4"/>
    <mergeCell ref="N4:R4"/>
    <mergeCell ref="S4:T4"/>
    <mergeCell ref="B3:B6"/>
    <mergeCell ref="A3:A6"/>
    <mergeCell ref="A7:A11"/>
    <mergeCell ref="D3:D6"/>
    <mergeCell ref="D7:D11"/>
    <mergeCell ref="D478:S480"/>
    <mergeCell ref="C481:S481"/>
    <mergeCell ref="V472:X472"/>
    <mergeCell ref="W473:X473"/>
    <mergeCell ref="W474:X474"/>
    <mergeCell ref="T473:V473"/>
    <mergeCell ref="T474:V474"/>
    <mergeCell ref="A478:C479"/>
    <mergeCell ref="A475:E475"/>
    <mergeCell ref="A477:E477"/>
    <mergeCell ref="A163:A167"/>
    <mergeCell ref="B163:B167"/>
    <mergeCell ref="D157:D161"/>
    <mergeCell ref="N175:N179"/>
    <mergeCell ref="S175:S179"/>
    <mergeCell ref="N457:N461"/>
    <mergeCell ref="S457:S461"/>
    <mergeCell ref="T457:T461"/>
    <mergeCell ref="T175:T179"/>
    <mergeCell ref="T181:T185"/>
    <mergeCell ref="T223:T227"/>
    <mergeCell ref="T205:T209"/>
    <mergeCell ref="N223:N227"/>
    <mergeCell ref="B193:B197"/>
    <mergeCell ref="C193:C197"/>
    <mergeCell ref="N193:N197"/>
    <mergeCell ref="A204:C204"/>
    <mergeCell ref="A210:C210"/>
    <mergeCell ref="A211:A215"/>
    <mergeCell ref="N211:N215"/>
    <mergeCell ref="S211:S215"/>
    <mergeCell ref="T211:T215"/>
    <mergeCell ref="B211:B215"/>
    <mergeCell ref="S193:S197"/>
    <mergeCell ref="T193:T197"/>
    <mergeCell ref="A198:C198"/>
    <mergeCell ref="A199:A203"/>
    <mergeCell ref="B199:B203"/>
    <mergeCell ref="C199:C203"/>
    <mergeCell ref="N199:N203"/>
    <mergeCell ref="A192:C192"/>
    <mergeCell ref="A193:A197"/>
    <mergeCell ref="A168:C168"/>
    <mergeCell ref="A169:A173"/>
    <mergeCell ref="B169:B173"/>
    <mergeCell ref="C169:C173"/>
    <mergeCell ref="N169:N173"/>
    <mergeCell ref="S169:S173"/>
    <mergeCell ref="T169:T173"/>
    <mergeCell ref="T187:T191"/>
    <mergeCell ref="S181:S185"/>
    <mergeCell ref="S187:S191"/>
    <mergeCell ref="B181:B185"/>
    <mergeCell ref="A186:C186"/>
    <mergeCell ref="A138:C138"/>
    <mergeCell ref="A139:A143"/>
    <mergeCell ref="B139:B143"/>
    <mergeCell ref="C139:C143"/>
    <mergeCell ref="B469:E469"/>
    <mergeCell ref="T472:U472"/>
    <mergeCell ref="A174:C174"/>
    <mergeCell ref="A175:A179"/>
    <mergeCell ref="B175:B179"/>
    <mergeCell ref="C175:C179"/>
    <mergeCell ref="A144:C144"/>
    <mergeCell ref="A145:A149"/>
    <mergeCell ref="B145:B149"/>
    <mergeCell ref="C145:C149"/>
    <mergeCell ref="C163:C167"/>
    <mergeCell ref="A150:C150"/>
    <mergeCell ref="C181:C185"/>
    <mergeCell ref="N181:N185"/>
    <mergeCell ref="S199:S203"/>
    <mergeCell ref="T199:T203"/>
    <mergeCell ref="A187:A191"/>
    <mergeCell ref="B187:B191"/>
    <mergeCell ref="C187:C191"/>
    <mergeCell ref="N187:N191"/>
    <mergeCell ref="T133:T137"/>
    <mergeCell ref="N139:N143"/>
    <mergeCell ref="S139:S143"/>
    <mergeCell ref="T139:T143"/>
    <mergeCell ref="D139:D143"/>
    <mergeCell ref="T157:T161"/>
    <mergeCell ref="N145:N149"/>
    <mergeCell ref="S145:S149"/>
    <mergeCell ref="D145:D149"/>
    <mergeCell ref="T145:T149"/>
    <mergeCell ref="A133:A137"/>
    <mergeCell ref="B133:B137"/>
    <mergeCell ref="C133:C137"/>
    <mergeCell ref="N133:N137"/>
    <mergeCell ref="S133:S137"/>
    <mergeCell ref="D133:D137"/>
    <mergeCell ref="T109:T113"/>
    <mergeCell ref="A114:C114"/>
    <mergeCell ref="A115:A119"/>
    <mergeCell ref="B115:B119"/>
    <mergeCell ref="C115:C119"/>
    <mergeCell ref="N115:N119"/>
    <mergeCell ref="S115:S119"/>
    <mergeCell ref="T115:T119"/>
    <mergeCell ref="D115:D119"/>
    <mergeCell ref="A120:C120"/>
    <mergeCell ref="A121:A125"/>
    <mergeCell ref="B121:B125"/>
    <mergeCell ref="C121:C125"/>
    <mergeCell ref="N121:N125"/>
    <mergeCell ref="S121:S125"/>
    <mergeCell ref="D121:D125"/>
    <mergeCell ref="T121:T125"/>
    <mergeCell ref="A126:C126"/>
    <mergeCell ref="A132:C132"/>
    <mergeCell ref="A127:A131"/>
    <mergeCell ref="B127:B131"/>
    <mergeCell ref="C127:C131"/>
    <mergeCell ref="N127:N131"/>
    <mergeCell ref="S127:S131"/>
    <mergeCell ref="T127:T131"/>
    <mergeCell ref="D127:D131"/>
    <mergeCell ref="A108:C108"/>
    <mergeCell ref="A109:A113"/>
    <mergeCell ref="B109:B113"/>
    <mergeCell ref="C109:C113"/>
    <mergeCell ref="N109:N113"/>
    <mergeCell ref="S109:S113"/>
    <mergeCell ref="D109:D113"/>
    <mergeCell ref="B91:B95"/>
    <mergeCell ref="C91:C95"/>
    <mergeCell ref="N91:N95"/>
    <mergeCell ref="S91:S95"/>
    <mergeCell ref="T91:T95"/>
    <mergeCell ref="D91:D95"/>
    <mergeCell ref="A102:C102"/>
    <mergeCell ref="A103:A107"/>
    <mergeCell ref="B103:B107"/>
    <mergeCell ref="C103:C107"/>
    <mergeCell ref="N103:N107"/>
    <mergeCell ref="S103:S107"/>
    <mergeCell ref="T103:T107"/>
    <mergeCell ref="D103:D107"/>
    <mergeCell ref="A96:C96"/>
    <mergeCell ref="A97:A101"/>
    <mergeCell ref="B97:B101"/>
    <mergeCell ref="C97:C101"/>
    <mergeCell ref="N97:N101"/>
    <mergeCell ref="S97:S101"/>
    <mergeCell ref="D97:D101"/>
    <mergeCell ref="T97:T101"/>
    <mergeCell ref="C73:C77"/>
    <mergeCell ref="N73:N77"/>
    <mergeCell ref="S73:S77"/>
    <mergeCell ref="D73:D77"/>
    <mergeCell ref="T73:T77"/>
    <mergeCell ref="A78:C78"/>
    <mergeCell ref="A79:A83"/>
    <mergeCell ref="B79:B83"/>
    <mergeCell ref="C79:C83"/>
    <mergeCell ref="N79:N83"/>
    <mergeCell ref="S79:S83"/>
    <mergeCell ref="T79:T83"/>
    <mergeCell ref="D79:D83"/>
    <mergeCell ref="T85:T89"/>
    <mergeCell ref="A90:C90"/>
    <mergeCell ref="A91:A95"/>
    <mergeCell ref="N55:N59"/>
    <mergeCell ref="S55:S59"/>
    <mergeCell ref="T55:T59"/>
    <mergeCell ref="D55:D59"/>
    <mergeCell ref="N49:N53"/>
    <mergeCell ref="A84:C84"/>
    <mergeCell ref="A85:A89"/>
    <mergeCell ref="B85:B89"/>
    <mergeCell ref="C85:C89"/>
    <mergeCell ref="N85:N89"/>
    <mergeCell ref="S85:S89"/>
    <mergeCell ref="D85:D89"/>
    <mergeCell ref="T61:T65"/>
    <mergeCell ref="A66:C66"/>
    <mergeCell ref="A67:A71"/>
    <mergeCell ref="B67:B71"/>
    <mergeCell ref="C67:C71"/>
    <mergeCell ref="N67:N71"/>
    <mergeCell ref="S67:S71"/>
    <mergeCell ref="T67:T71"/>
    <mergeCell ref="D67:D71"/>
    <mergeCell ref="A72:C72"/>
    <mergeCell ref="A73:A77"/>
    <mergeCell ref="B73:B77"/>
    <mergeCell ref="T19:T23"/>
    <mergeCell ref="T25:T29"/>
    <mergeCell ref="T37:T41"/>
    <mergeCell ref="S25:S29"/>
    <mergeCell ref="A30:C30"/>
    <mergeCell ref="A60:C60"/>
    <mergeCell ref="A61:A65"/>
    <mergeCell ref="B61:B65"/>
    <mergeCell ref="C61:C65"/>
    <mergeCell ref="N61:N65"/>
    <mergeCell ref="S61:S65"/>
    <mergeCell ref="D61:D65"/>
    <mergeCell ref="D43:D47"/>
    <mergeCell ref="D49:D53"/>
    <mergeCell ref="A48:C48"/>
    <mergeCell ref="A49:A53"/>
    <mergeCell ref="B49:B53"/>
    <mergeCell ref="C49:C53"/>
    <mergeCell ref="S49:S53"/>
    <mergeCell ref="T49:T53"/>
    <mergeCell ref="A54:C54"/>
    <mergeCell ref="A55:A59"/>
    <mergeCell ref="B55:B59"/>
    <mergeCell ref="C55:C59"/>
    <mergeCell ref="A42:C42"/>
    <mergeCell ref="A43:A47"/>
    <mergeCell ref="B43:B47"/>
    <mergeCell ref="C43:C47"/>
    <mergeCell ref="N43:N47"/>
    <mergeCell ref="S43:S47"/>
    <mergeCell ref="T43:T47"/>
    <mergeCell ref="C31:C35"/>
    <mergeCell ref="N31:N35"/>
    <mergeCell ref="S31:S35"/>
    <mergeCell ref="A36:C36"/>
    <mergeCell ref="A31:A35"/>
    <mergeCell ref="B31:B35"/>
    <mergeCell ref="A37:A41"/>
    <mergeCell ref="B37:B41"/>
    <mergeCell ref="C37:C41"/>
    <mergeCell ref="N37:N41"/>
    <mergeCell ref="S37:S41"/>
    <mergeCell ref="D37:D41"/>
    <mergeCell ref="T13:T17"/>
    <mergeCell ref="A18:C18"/>
    <mergeCell ref="A19:A23"/>
    <mergeCell ref="B19:B23"/>
    <mergeCell ref="C19:C23"/>
    <mergeCell ref="N19:N23"/>
    <mergeCell ref="T31:T35"/>
    <mergeCell ref="D31:D35"/>
    <mergeCell ref="J5:J6"/>
    <mergeCell ref="M5:M6"/>
    <mergeCell ref="R5:R6"/>
    <mergeCell ref="S5:S6"/>
    <mergeCell ref="T5:T6"/>
    <mergeCell ref="O5:Q5"/>
    <mergeCell ref="N7:N11"/>
    <mergeCell ref="S7:S11"/>
    <mergeCell ref="T7:T11"/>
    <mergeCell ref="E5:E6"/>
    <mergeCell ref="F5:F6"/>
    <mergeCell ref="K5:K6"/>
    <mergeCell ref="L5:L6"/>
    <mergeCell ref="H5:H6"/>
    <mergeCell ref="I5:I6"/>
    <mergeCell ref="C3:C6"/>
    <mergeCell ref="A12:C12"/>
    <mergeCell ref="A13:A17"/>
    <mergeCell ref="B13:B17"/>
    <mergeCell ref="C13:C17"/>
    <mergeCell ref="N13:N17"/>
    <mergeCell ref="D19:D23"/>
    <mergeCell ref="D25:D29"/>
    <mergeCell ref="A24:C24"/>
    <mergeCell ref="S19:S23"/>
    <mergeCell ref="A25:A29"/>
    <mergeCell ref="B25:B29"/>
    <mergeCell ref="C25:C29"/>
    <mergeCell ref="N25:N29"/>
    <mergeCell ref="S13:S17"/>
    <mergeCell ref="D13:D17"/>
    <mergeCell ref="A234:C234"/>
    <mergeCell ref="A235:A239"/>
    <mergeCell ref="B235:B239"/>
    <mergeCell ref="C235:C239"/>
    <mergeCell ref="N235:N239"/>
    <mergeCell ref="S235:S239"/>
    <mergeCell ref="C211:C215"/>
    <mergeCell ref="C205:C209"/>
    <mergeCell ref="N205:N209"/>
    <mergeCell ref="S205:S209"/>
    <mergeCell ref="D205:D209"/>
    <mergeCell ref="D229:D233"/>
    <mergeCell ref="A216:C216"/>
    <mergeCell ref="A217:A221"/>
    <mergeCell ref="B217:B221"/>
    <mergeCell ref="C217:C221"/>
    <mergeCell ref="N217:N221"/>
    <mergeCell ref="A222:C222"/>
    <mergeCell ref="A223:A227"/>
    <mergeCell ref="B223:B227"/>
    <mergeCell ref="C223:C227"/>
    <mergeCell ref="A205:A209"/>
    <mergeCell ref="B205:B209"/>
    <mergeCell ref="D211:D215"/>
    <mergeCell ref="T217:T221"/>
    <mergeCell ref="A228:C228"/>
    <mergeCell ref="S217:S221"/>
    <mergeCell ref="A229:A233"/>
    <mergeCell ref="B229:B233"/>
    <mergeCell ref="C229:C233"/>
    <mergeCell ref="N229:N233"/>
    <mergeCell ref="S229:S233"/>
    <mergeCell ref="S223:S227"/>
    <mergeCell ref="T229:T233"/>
    <mergeCell ref="D223:D227"/>
    <mergeCell ref="D217:D221"/>
    <mergeCell ref="T253:T257"/>
    <mergeCell ref="D253:D257"/>
    <mergeCell ref="A258:C258"/>
    <mergeCell ref="A259:A263"/>
    <mergeCell ref="B259:B263"/>
    <mergeCell ref="C259:C263"/>
    <mergeCell ref="N259:N263"/>
    <mergeCell ref="S259:S263"/>
    <mergeCell ref="T235:T239"/>
    <mergeCell ref="A240:C240"/>
    <mergeCell ref="A241:A245"/>
    <mergeCell ref="B241:B245"/>
    <mergeCell ref="C241:C245"/>
    <mergeCell ref="N241:N245"/>
    <mergeCell ref="S241:S245"/>
    <mergeCell ref="T247:T251"/>
    <mergeCell ref="A252:C252"/>
    <mergeCell ref="D247:D251"/>
    <mergeCell ref="T241:T245"/>
    <mergeCell ref="D235:D239"/>
    <mergeCell ref="D241:D245"/>
    <mergeCell ref="A246:C246"/>
    <mergeCell ref="A247:A251"/>
    <mergeCell ref="B247:B251"/>
    <mergeCell ref="C247:C251"/>
    <mergeCell ref="N247:N251"/>
    <mergeCell ref="S247:S251"/>
    <mergeCell ref="A253:A257"/>
    <mergeCell ref="B253:B257"/>
    <mergeCell ref="C253:C257"/>
    <mergeCell ref="N253:N257"/>
    <mergeCell ref="S253:S257"/>
    <mergeCell ref="A276:C276"/>
    <mergeCell ref="A277:A281"/>
    <mergeCell ref="B277:B281"/>
    <mergeCell ref="C277:C281"/>
    <mergeCell ref="N277:N281"/>
    <mergeCell ref="S277:S281"/>
    <mergeCell ref="T277:T281"/>
    <mergeCell ref="D271:D275"/>
    <mergeCell ref="D277:D281"/>
    <mergeCell ref="A270:C270"/>
    <mergeCell ref="A271:A275"/>
    <mergeCell ref="B271:B275"/>
    <mergeCell ref="C271:C275"/>
    <mergeCell ref="N271:N275"/>
    <mergeCell ref="S271:S275"/>
    <mergeCell ref="T259:T263"/>
    <mergeCell ref="A264:C264"/>
    <mergeCell ref="A265:A269"/>
    <mergeCell ref="B265:B269"/>
    <mergeCell ref="C265:C269"/>
    <mergeCell ref="T271:T275"/>
    <mergeCell ref="N265:N269"/>
    <mergeCell ref="S265:S269"/>
    <mergeCell ref="T265:T269"/>
    <mergeCell ref="D259:D263"/>
    <mergeCell ref="D265:D269"/>
    <mergeCell ref="A294:C294"/>
    <mergeCell ref="A295:A299"/>
    <mergeCell ref="B295:B299"/>
    <mergeCell ref="C295:C299"/>
    <mergeCell ref="N295:N299"/>
    <mergeCell ref="S295:S299"/>
    <mergeCell ref="T283:T287"/>
    <mergeCell ref="A288:C288"/>
    <mergeCell ref="A289:A293"/>
    <mergeCell ref="B289:B293"/>
    <mergeCell ref="C289:C293"/>
    <mergeCell ref="N289:N293"/>
    <mergeCell ref="S289:S293"/>
    <mergeCell ref="T289:T293"/>
    <mergeCell ref="D283:D287"/>
    <mergeCell ref="D289:D293"/>
    <mergeCell ref="A313:A317"/>
    <mergeCell ref="B313:B317"/>
    <mergeCell ref="C313:C317"/>
    <mergeCell ref="N313:N317"/>
    <mergeCell ref="S313:S317"/>
    <mergeCell ref="T313:T317"/>
    <mergeCell ref="D307:D311"/>
    <mergeCell ref="D313:D317"/>
    <mergeCell ref="A282:C282"/>
    <mergeCell ref="A283:A287"/>
    <mergeCell ref="B283:B287"/>
    <mergeCell ref="C283:C287"/>
    <mergeCell ref="N283:N287"/>
    <mergeCell ref="S283:S287"/>
    <mergeCell ref="T295:T299"/>
    <mergeCell ref="A300:C300"/>
    <mergeCell ref="A301:A305"/>
    <mergeCell ref="B301:B305"/>
    <mergeCell ref="C301:C305"/>
    <mergeCell ref="N301:N305"/>
    <mergeCell ref="S301:S305"/>
    <mergeCell ref="T301:T305"/>
    <mergeCell ref="D295:D299"/>
    <mergeCell ref="D301:D305"/>
    <mergeCell ref="A306:C306"/>
    <mergeCell ref="A307:A311"/>
    <mergeCell ref="B307:B311"/>
    <mergeCell ref="C307:C311"/>
    <mergeCell ref="N307:N311"/>
    <mergeCell ref="S307:S311"/>
    <mergeCell ref="T319:T323"/>
    <mergeCell ref="A324:C324"/>
    <mergeCell ref="A325:A329"/>
    <mergeCell ref="B325:B329"/>
    <mergeCell ref="C325:C329"/>
    <mergeCell ref="N325:N329"/>
    <mergeCell ref="S325:S329"/>
    <mergeCell ref="T325:T329"/>
    <mergeCell ref="D319:D323"/>
    <mergeCell ref="D325:D329"/>
    <mergeCell ref="A318:C318"/>
    <mergeCell ref="A319:A323"/>
    <mergeCell ref="B319:B323"/>
    <mergeCell ref="C319:C323"/>
    <mergeCell ref="N319:N323"/>
    <mergeCell ref="S319:S323"/>
    <mergeCell ref="T307:T311"/>
    <mergeCell ref="A312:C312"/>
    <mergeCell ref="A342:C342"/>
    <mergeCell ref="A343:A347"/>
    <mergeCell ref="B343:B347"/>
    <mergeCell ref="C343:C347"/>
    <mergeCell ref="N343:N347"/>
    <mergeCell ref="S343:S347"/>
    <mergeCell ref="T331:T335"/>
    <mergeCell ref="A336:C336"/>
    <mergeCell ref="A337:A341"/>
    <mergeCell ref="B337:B341"/>
    <mergeCell ref="C337:C341"/>
    <mergeCell ref="N337:N341"/>
    <mergeCell ref="S337:S341"/>
    <mergeCell ref="T337:T341"/>
    <mergeCell ref="D331:D335"/>
    <mergeCell ref="D337:D341"/>
    <mergeCell ref="A361:A365"/>
    <mergeCell ref="B361:B365"/>
    <mergeCell ref="C361:C365"/>
    <mergeCell ref="N361:N365"/>
    <mergeCell ref="S361:S365"/>
    <mergeCell ref="T361:T365"/>
    <mergeCell ref="D355:D359"/>
    <mergeCell ref="D361:D365"/>
    <mergeCell ref="A330:C330"/>
    <mergeCell ref="A331:A335"/>
    <mergeCell ref="B331:B335"/>
    <mergeCell ref="C331:C335"/>
    <mergeCell ref="N331:N335"/>
    <mergeCell ref="S331:S335"/>
    <mergeCell ref="T343:T347"/>
    <mergeCell ref="A348:C348"/>
    <mergeCell ref="A349:A353"/>
    <mergeCell ref="B349:B353"/>
    <mergeCell ref="C349:C353"/>
    <mergeCell ref="N349:N353"/>
    <mergeCell ref="S349:S353"/>
    <mergeCell ref="T349:T353"/>
    <mergeCell ref="D343:D347"/>
    <mergeCell ref="D349:D353"/>
    <mergeCell ref="A354:C354"/>
    <mergeCell ref="A355:A359"/>
    <mergeCell ref="B355:B359"/>
    <mergeCell ref="C355:C359"/>
    <mergeCell ref="N355:N359"/>
    <mergeCell ref="S355:S359"/>
    <mergeCell ref="T367:T371"/>
    <mergeCell ref="A372:C372"/>
    <mergeCell ref="A373:A377"/>
    <mergeCell ref="B373:B377"/>
    <mergeCell ref="C373:C377"/>
    <mergeCell ref="N373:N377"/>
    <mergeCell ref="S373:S377"/>
    <mergeCell ref="T373:T377"/>
    <mergeCell ref="D367:D371"/>
    <mergeCell ref="D373:D377"/>
    <mergeCell ref="A366:C366"/>
    <mergeCell ref="A367:A371"/>
    <mergeCell ref="B367:B371"/>
    <mergeCell ref="C367:C371"/>
    <mergeCell ref="N367:N371"/>
    <mergeCell ref="S367:S371"/>
    <mergeCell ref="T355:T359"/>
    <mergeCell ref="A360:C360"/>
    <mergeCell ref="A384:C384"/>
    <mergeCell ref="A385:A389"/>
    <mergeCell ref="B385:B389"/>
    <mergeCell ref="C385:C389"/>
    <mergeCell ref="N385:N389"/>
    <mergeCell ref="S385:S389"/>
    <mergeCell ref="T385:T389"/>
    <mergeCell ref="D379:D383"/>
    <mergeCell ref="D385:D389"/>
    <mergeCell ref="N427:N431"/>
    <mergeCell ref="A378:C378"/>
    <mergeCell ref="A379:A383"/>
    <mergeCell ref="B379:B383"/>
    <mergeCell ref="C379:C383"/>
    <mergeCell ref="N379:N383"/>
    <mergeCell ref="S379:S383"/>
    <mergeCell ref="T391:T395"/>
    <mergeCell ref="A396:C396"/>
    <mergeCell ref="A397:A401"/>
    <mergeCell ref="B397:B401"/>
    <mergeCell ref="C397:C401"/>
    <mergeCell ref="N397:N401"/>
    <mergeCell ref="S397:S401"/>
    <mergeCell ref="T397:T401"/>
    <mergeCell ref="D391:D395"/>
    <mergeCell ref="D397:D401"/>
    <mergeCell ref="A390:C390"/>
    <mergeCell ref="A391:A395"/>
    <mergeCell ref="B391:B395"/>
    <mergeCell ref="C391:C395"/>
    <mergeCell ref="N391:N395"/>
    <mergeCell ref="S391:S395"/>
    <mergeCell ref="T379:T383"/>
    <mergeCell ref="C409:C413"/>
    <mergeCell ref="N409:N413"/>
    <mergeCell ref="S409:S413"/>
    <mergeCell ref="D403:D407"/>
    <mergeCell ref="D409:D413"/>
    <mergeCell ref="N415:N419"/>
    <mergeCell ref="S415:S419"/>
    <mergeCell ref="B415:B419"/>
    <mergeCell ref="C415:C419"/>
    <mergeCell ref="A444:C444"/>
    <mergeCell ref="A426:C426"/>
    <mergeCell ref="A427:A431"/>
    <mergeCell ref="B427:B431"/>
    <mergeCell ref="C427:C431"/>
    <mergeCell ref="D427:D431"/>
    <mergeCell ref="D433:D437"/>
    <mergeCell ref="A433:A437"/>
    <mergeCell ref="B433:B437"/>
    <mergeCell ref="C433:C437"/>
    <mergeCell ref="A432:C432"/>
    <mergeCell ref="N433:N437"/>
    <mergeCell ref="A415:A419"/>
    <mergeCell ref="X367:X371"/>
    <mergeCell ref="T433:T437"/>
    <mergeCell ref="X439:X443"/>
    <mergeCell ref="S427:S431"/>
    <mergeCell ref="T427:T431"/>
    <mergeCell ref="T439:T443"/>
    <mergeCell ref="S433:S437"/>
    <mergeCell ref="A402:C402"/>
    <mergeCell ref="A403:A407"/>
    <mergeCell ref="B403:B407"/>
    <mergeCell ref="C403:C407"/>
    <mergeCell ref="N403:N407"/>
    <mergeCell ref="S403:S407"/>
    <mergeCell ref="A420:C420"/>
    <mergeCell ref="A421:A425"/>
    <mergeCell ref="B421:B425"/>
    <mergeCell ref="C421:C425"/>
    <mergeCell ref="N421:N425"/>
    <mergeCell ref="S421:S425"/>
    <mergeCell ref="A408:C408"/>
    <mergeCell ref="A409:A413"/>
    <mergeCell ref="B409:B413"/>
    <mergeCell ref="B457:C461"/>
    <mergeCell ref="B462:C462"/>
    <mergeCell ref="A456:C456"/>
    <mergeCell ref="G5:G6"/>
    <mergeCell ref="D181:D185"/>
    <mergeCell ref="D187:D191"/>
    <mergeCell ref="D193:D197"/>
    <mergeCell ref="D199:D203"/>
    <mergeCell ref="A438:C438"/>
    <mergeCell ref="D439:D443"/>
    <mergeCell ref="D445:D449"/>
    <mergeCell ref="A445:A449"/>
    <mergeCell ref="B445:B449"/>
    <mergeCell ref="C445:C449"/>
    <mergeCell ref="A450:C450"/>
    <mergeCell ref="A451:A455"/>
    <mergeCell ref="B451:B455"/>
    <mergeCell ref="C451:C455"/>
    <mergeCell ref="D169:D173"/>
    <mergeCell ref="D175:D179"/>
    <mergeCell ref="D415:D419"/>
    <mergeCell ref="D421:D425"/>
    <mergeCell ref="B439:B443"/>
    <mergeCell ref="C439:C443"/>
    <mergeCell ref="X325:X329"/>
    <mergeCell ref="N445:N449"/>
    <mergeCell ref="S445:S449"/>
    <mergeCell ref="T445:T449"/>
    <mergeCell ref="A439:A443"/>
    <mergeCell ref="N439:N443"/>
    <mergeCell ref="S439:S443"/>
    <mergeCell ref="X97:X101"/>
    <mergeCell ref="X103:X107"/>
    <mergeCell ref="X109:X113"/>
    <mergeCell ref="X349:X353"/>
    <mergeCell ref="X355:X359"/>
    <mergeCell ref="X283:X287"/>
    <mergeCell ref="X289:X293"/>
    <mergeCell ref="X259:X263"/>
    <mergeCell ref="X265:X269"/>
    <mergeCell ref="X271:X275"/>
    <mergeCell ref="X295:X299"/>
    <mergeCell ref="X277:X281"/>
    <mergeCell ref="X301:X305"/>
    <mergeCell ref="X307:X311"/>
    <mergeCell ref="X385:X389"/>
    <mergeCell ref="X391:X395"/>
    <mergeCell ref="X397:X401"/>
    <mergeCell ref="X193:X197"/>
    <mergeCell ref="X67:X71"/>
    <mergeCell ref="X73:X77"/>
    <mergeCell ref="X79:X83"/>
    <mergeCell ref="X91:X95"/>
    <mergeCell ref="X133:X137"/>
    <mergeCell ref="N451:N455"/>
    <mergeCell ref="S451:S455"/>
    <mergeCell ref="T451:T455"/>
    <mergeCell ref="N163:N167"/>
    <mergeCell ref="S163:S167"/>
    <mergeCell ref="X199:X203"/>
    <mergeCell ref="X241:X245"/>
    <mergeCell ref="X247:X251"/>
    <mergeCell ref="X229:X233"/>
    <mergeCell ref="X235:X239"/>
    <mergeCell ref="X205:X209"/>
    <mergeCell ref="X253:X257"/>
    <mergeCell ref="X361:X365"/>
    <mergeCell ref="X331:X335"/>
    <mergeCell ref="X337:X341"/>
    <mergeCell ref="X343:X347"/>
    <mergeCell ref="X313:X317"/>
    <mergeCell ref="X319:X323"/>
    <mergeCell ref="A1:X1"/>
    <mergeCell ref="X55:X59"/>
    <mergeCell ref="X61:X65"/>
    <mergeCell ref="X115:X119"/>
    <mergeCell ref="X121:X125"/>
    <mergeCell ref="X127:X131"/>
    <mergeCell ref="X139:X143"/>
    <mergeCell ref="X145:X149"/>
    <mergeCell ref="X223:X227"/>
    <mergeCell ref="X13:X17"/>
    <mergeCell ref="X19:X23"/>
    <mergeCell ref="X25:X29"/>
    <mergeCell ref="X31:X35"/>
    <mergeCell ref="X43:X47"/>
    <mergeCell ref="X49:X53"/>
    <mergeCell ref="X211:X215"/>
    <mergeCell ref="X175:X179"/>
    <mergeCell ref="X181:X185"/>
    <mergeCell ref="X151:X155"/>
    <mergeCell ref="X157:X161"/>
    <mergeCell ref="X163:X167"/>
    <mergeCell ref="X169:X173"/>
    <mergeCell ref="X217:X221"/>
    <mergeCell ref="X187:X191"/>
    <mergeCell ref="X445:X449"/>
    <mergeCell ref="X451:X455"/>
    <mergeCell ref="D457:D461"/>
    <mergeCell ref="X457:X461"/>
    <mergeCell ref="D451:D455"/>
    <mergeCell ref="F477:S477"/>
    <mergeCell ref="X373:X377"/>
    <mergeCell ref="X379:X383"/>
    <mergeCell ref="X421:X425"/>
    <mergeCell ref="X427:X431"/>
    <mergeCell ref="X433:X437"/>
    <mergeCell ref="X403:X407"/>
    <mergeCell ref="X409:X413"/>
    <mergeCell ref="X415:X419"/>
    <mergeCell ref="T415:T419"/>
    <mergeCell ref="T421:T425"/>
    <mergeCell ref="T403:T407"/>
    <mergeCell ref="T409:T413"/>
    <mergeCell ref="A470:X471"/>
    <mergeCell ref="E472:S474"/>
    <mergeCell ref="F475:S475"/>
    <mergeCell ref="B468:E468"/>
    <mergeCell ref="A414:C414"/>
    <mergeCell ref="A457:A461"/>
  </mergeCells>
  <pageMargins left="0" right="0" top="0" bottom="0" header="0" footer="0"/>
  <pageSetup paperSize="9" scale="50" orientation="landscape" r:id="rId1"/>
  <rowBreaks count="1" manualBreakCount="1">
    <brk id="102"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69"/>
  <sheetViews>
    <sheetView view="pageBreakPreview" topLeftCell="B1227" zoomScale="85" zoomScaleNormal="80" zoomScaleSheetLayoutView="85" workbookViewId="0">
      <selection activeCell="C1227" sqref="C1227"/>
    </sheetView>
  </sheetViews>
  <sheetFormatPr defaultColWidth="0" defaultRowHeight="15" zeroHeight="1" x14ac:dyDescent="0.25"/>
  <cols>
    <col min="1" max="1" width="7.5703125" style="146" customWidth="1"/>
    <col min="2" max="2" width="15.28515625" style="146" customWidth="1"/>
    <col min="3" max="3" width="16.5703125" style="146" customWidth="1"/>
    <col min="4" max="5" width="16.140625" style="146" customWidth="1"/>
    <col min="6" max="6" width="19.42578125" style="146" customWidth="1"/>
    <col min="7" max="15" width="19.7109375" style="146" customWidth="1"/>
    <col min="16" max="16" width="17.140625" style="146" customWidth="1"/>
    <col min="17" max="17" width="15.28515625" style="146" customWidth="1"/>
    <col min="18" max="18" width="17.140625" style="146" customWidth="1"/>
    <col min="19" max="20" width="10.5703125" style="146" customWidth="1"/>
    <col min="21" max="21" width="12.5703125" style="146" customWidth="1"/>
    <col min="22" max="22" width="9.7109375" style="146" customWidth="1"/>
    <col min="23" max="24" width="0" style="102" hidden="1" customWidth="1"/>
    <col min="25" max="16384" width="9.140625" style="102" hidden="1"/>
  </cols>
  <sheetData>
    <row r="1" spans="1:22" ht="19.5" thickBot="1" x14ac:dyDescent="0.35">
      <c r="A1" s="399" t="s">
        <v>1132</v>
      </c>
      <c r="B1" s="400"/>
      <c r="C1" s="400"/>
      <c r="D1" s="401"/>
      <c r="E1" s="401"/>
      <c r="F1" s="401"/>
      <c r="G1" s="401"/>
      <c r="H1" s="401"/>
      <c r="I1" s="401"/>
      <c r="J1" s="401"/>
      <c r="K1" s="401"/>
      <c r="L1" s="401"/>
      <c r="M1" s="401"/>
      <c r="N1" s="401"/>
      <c r="O1" s="401"/>
      <c r="P1" s="401"/>
      <c r="Q1" s="401"/>
      <c r="R1" s="401"/>
      <c r="S1" s="401"/>
      <c r="T1" s="401"/>
      <c r="U1" s="401"/>
      <c r="V1" s="401"/>
    </row>
    <row r="2" spans="1:22" x14ac:dyDescent="0.25">
      <c r="A2" s="402" t="s">
        <v>1120</v>
      </c>
      <c r="B2" s="403"/>
      <c r="C2" s="403"/>
      <c r="D2" s="362"/>
      <c r="E2" s="362"/>
      <c r="F2" s="362"/>
      <c r="G2" s="362"/>
      <c r="H2" s="362"/>
      <c r="I2" s="362"/>
      <c r="J2" s="362"/>
      <c r="K2" s="362"/>
      <c r="L2" s="362"/>
      <c r="M2" s="362"/>
      <c r="N2" s="362"/>
      <c r="O2" s="362"/>
      <c r="P2" s="362"/>
      <c r="Q2" s="362"/>
      <c r="R2" s="362"/>
      <c r="S2" s="362"/>
      <c r="T2" s="362"/>
      <c r="U2" s="362"/>
      <c r="V2" s="362"/>
    </row>
    <row r="3" spans="1:22" ht="30" x14ac:dyDescent="0.25">
      <c r="A3" s="103" t="s">
        <v>0</v>
      </c>
      <c r="B3" s="404" t="s">
        <v>40</v>
      </c>
      <c r="C3" s="405"/>
      <c r="D3" s="405"/>
      <c r="E3" s="405"/>
      <c r="F3" s="405"/>
      <c r="G3" s="405"/>
      <c r="H3" s="405"/>
      <c r="I3" s="405"/>
      <c r="J3" s="405"/>
      <c r="K3" s="405"/>
      <c r="L3" s="405"/>
      <c r="M3" s="405"/>
      <c r="N3" s="405"/>
      <c r="O3" s="405"/>
      <c r="P3" s="405"/>
      <c r="Q3" s="406"/>
      <c r="R3" s="104" t="s">
        <v>1924</v>
      </c>
      <c r="S3" s="407" t="s">
        <v>1104</v>
      </c>
      <c r="T3" s="407"/>
      <c r="U3" s="407"/>
      <c r="V3" s="407"/>
    </row>
    <row r="4" spans="1:22" x14ac:dyDescent="0.25">
      <c r="A4" s="105" t="s">
        <v>81</v>
      </c>
      <c r="B4" s="389" t="s">
        <v>1127</v>
      </c>
      <c r="C4" s="390"/>
      <c r="D4" s="390"/>
      <c r="E4" s="390"/>
      <c r="F4" s="390"/>
      <c r="G4" s="390"/>
      <c r="H4" s="390"/>
      <c r="I4" s="390"/>
      <c r="J4" s="390"/>
      <c r="K4" s="390"/>
      <c r="L4" s="390"/>
      <c r="M4" s="390"/>
      <c r="N4" s="390"/>
      <c r="O4" s="390"/>
      <c r="P4" s="390"/>
      <c r="Q4" s="391"/>
      <c r="R4" s="254">
        <v>1665.6801110000006</v>
      </c>
      <c r="S4" s="384" t="s">
        <v>1826</v>
      </c>
      <c r="T4" s="384"/>
      <c r="U4" s="384"/>
      <c r="V4" s="384"/>
    </row>
    <row r="5" spans="1:22" x14ac:dyDescent="0.25">
      <c r="A5" s="105" t="s">
        <v>82</v>
      </c>
      <c r="B5" s="389" t="s">
        <v>80</v>
      </c>
      <c r="C5" s="390"/>
      <c r="D5" s="390"/>
      <c r="E5" s="390"/>
      <c r="F5" s="390"/>
      <c r="G5" s="390"/>
      <c r="H5" s="390"/>
      <c r="I5" s="390"/>
      <c r="J5" s="390"/>
      <c r="K5" s="390"/>
      <c r="L5" s="390"/>
      <c r="M5" s="390"/>
      <c r="N5" s="390"/>
      <c r="O5" s="390"/>
      <c r="P5" s="390"/>
      <c r="Q5" s="391"/>
      <c r="R5" s="106">
        <v>0</v>
      </c>
      <c r="S5" s="384"/>
      <c r="T5" s="384"/>
      <c r="U5" s="384"/>
      <c r="V5" s="384"/>
    </row>
    <row r="6" spans="1:22" x14ac:dyDescent="0.25">
      <c r="A6" s="191" t="s">
        <v>83</v>
      </c>
      <c r="B6" s="408" t="s">
        <v>41</v>
      </c>
      <c r="C6" s="409"/>
      <c r="D6" s="409"/>
      <c r="E6" s="409"/>
      <c r="F6" s="409"/>
      <c r="G6" s="409"/>
      <c r="H6" s="409"/>
      <c r="I6" s="409"/>
      <c r="J6" s="409"/>
      <c r="K6" s="409"/>
      <c r="L6" s="409"/>
      <c r="M6" s="409"/>
      <c r="N6" s="409"/>
      <c r="O6" s="409"/>
      <c r="P6" s="409"/>
      <c r="Q6" s="410"/>
      <c r="R6" s="107">
        <f>R5*R4</f>
        <v>0</v>
      </c>
      <c r="S6" s="384"/>
      <c r="T6" s="384"/>
      <c r="U6" s="384"/>
      <c r="V6" s="384"/>
    </row>
    <row r="7" spans="1:22" x14ac:dyDescent="0.25">
      <c r="A7" s="191" t="s">
        <v>84</v>
      </c>
      <c r="B7" s="381" t="s">
        <v>64</v>
      </c>
      <c r="C7" s="382"/>
      <c r="D7" s="382"/>
      <c r="E7" s="382"/>
      <c r="F7" s="382"/>
      <c r="G7" s="382"/>
      <c r="H7" s="382"/>
      <c r="I7" s="382"/>
      <c r="J7" s="382"/>
      <c r="K7" s="382"/>
      <c r="L7" s="382"/>
      <c r="M7" s="382"/>
      <c r="N7" s="382"/>
      <c r="O7" s="382"/>
      <c r="P7" s="382"/>
      <c r="Q7" s="383"/>
      <c r="R7" s="189">
        <v>0</v>
      </c>
      <c r="S7" s="384"/>
      <c r="T7" s="384"/>
      <c r="U7" s="384"/>
      <c r="V7" s="384"/>
    </row>
    <row r="8" spans="1:22" x14ac:dyDescent="0.25">
      <c r="A8" s="191" t="s">
        <v>85</v>
      </c>
      <c r="B8" s="381" t="s">
        <v>1130</v>
      </c>
      <c r="C8" s="382"/>
      <c r="D8" s="382"/>
      <c r="E8" s="382"/>
      <c r="F8" s="382"/>
      <c r="G8" s="382"/>
      <c r="H8" s="382"/>
      <c r="I8" s="382"/>
      <c r="J8" s="382"/>
      <c r="K8" s="382"/>
      <c r="L8" s="382"/>
      <c r="M8" s="382"/>
      <c r="N8" s="382"/>
      <c r="O8" s="382"/>
      <c r="P8" s="382"/>
      <c r="Q8" s="383"/>
      <c r="R8" s="264">
        <v>0</v>
      </c>
      <c r="S8" s="384"/>
      <c r="T8" s="384"/>
      <c r="U8" s="384"/>
      <c r="V8" s="384"/>
    </row>
    <row r="9" spans="1:22" x14ac:dyDescent="0.25">
      <c r="A9" s="191" t="s">
        <v>1097</v>
      </c>
      <c r="B9" s="381" t="s">
        <v>1131</v>
      </c>
      <c r="C9" s="382"/>
      <c r="D9" s="382"/>
      <c r="E9" s="382"/>
      <c r="F9" s="382"/>
      <c r="G9" s="382"/>
      <c r="H9" s="382"/>
      <c r="I9" s="382"/>
      <c r="J9" s="382"/>
      <c r="K9" s="382"/>
      <c r="L9" s="382"/>
      <c r="M9" s="382"/>
      <c r="N9" s="382"/>
      <c r="O9" s="382"/>
      <c r="P9" s="382"/>
      <c r="Q9" s="383"/>
      <c r="R9" s="189">
        <v>0</v>
      </c>
      <c r="S9" s="384"/>
      <c r="T9" s="384"/>
      <c r="U9" s="384"/>
      <c r="V9" s="384"/>
    </row>
    <row r="10" spans="1:22" x14ac:dyDescent="0.25">
      <c r="A10" s="191" t="s">
        <v>1098</v>
      </c>
      <c r="B10" s="408" t="s">
        <v>1163</v>
      </c>
      <c r="C10" s="409"/>
      <c r="D10" s="409"/>
      <c r="E10" s="409"/>
      <c r="F10" s="409"/>
      <c r="G10" s="409"/>
      <c r="H10" s="409"/>
      <c r="I10" s="409"/>
      <c r="J10" s="409"/>
      <c r="K10" s="409"/>
      <c r="L10" s="409"/>
      <c r="M10" s="409"/>
      <c r="N10" s="409"/>
      <c r="O10" s="409"/>
      <c r="P10" s="409"/>
      <c r="Q10" s="410"/>
      <c r="R10" s="108">
        <f>R1243</f>
        <v>1665.6801110000008</v>
      </c>
      <c r="S10" s="384" t="s">
        <v>1826</v>
      </c>
      <c r="T10" s="384"/>
      <c r="U10" s="384"/>
      <c r="V10" s="384"/>
    </row>
    <row r="11" spans="1:22" x14ac:dyDescent="0.25">
      <c r="A11" s="191" t="s">
        <v>1099</v>
      </c>
      <c r="B11" s="381" t="s">
        <v>1094</v>
      </c>
      <c r="C11" s="382"/>
      <c r="D11" s="382"/>
      <c r="E11" s="382"/>
      <c r="F11" s="382"/>
      <c r="G11" s="382"/>
      <c r="H11" s="382"/>
      <c r="I11" s="382"/>
      <c r="J11" s="382"/>
      <c r="K11" s="382"/>
      <c r="L11" s="382"/>
      <c r="M11" s="382"/>
      <c r="N11" s="382"/>
      <c r="O11" s="382"/>
      <c r="P11" s="382"/>
      <c r="Q11" s="383"/>
      <c r="R11" s="109" t="s">
        <v>1616</v>
      </c>
      <c r="S11" s="384"/>
      <c r="T11" s="384"/>
      <c r="U11" s="384"/>
      <c r="V11" s="384"/>
    </row>
    <row r="12" spans="1:22" x14ac:dyDescent="0.25">
      <c r="A12" s="191" t="s">
        <v>1100</v>
      </c>
      <c r="B12" s="381" t="s">
        <v>1095</v>
      </c>
      <c r="C12" s="382"/>
      <c r="D12" s="382"/>
      <c r="E12" s="382"/>
      <c r="F12" s="382"/>
      <c r="G12" s="382"/>
      <c r="H12" s="382"/>
      <c r="I12" s="382"/>
      <c r="J12" s="382"/>
      <c r="K12" s="382"/>
      <c r="L12" s="382"/>
      <c r="M12" s="382"/>
      <c r="N12" s="382"/>
      <c r="O12" s="382"/>
      <c r="P12" s="382"/>
      <c r="Q12" s="383"/>
      <c r="R12" s="109" t="s">
        <v>1575</v>
      </c>
      <c r="S12" s="384"/>
      <c r="T12" s="384"/>
      <c r="U12" s="384"/>
      <c r="V12" s="384"/>
    </row>
    <row r="13" spans="1:22" ht="15" customHeight="1" x14ac:dyDescent="0.25">
      <c r="A13" s="191" t="s">
        <v>1101</v>
      </c>
      <c r="B13" s="381" t="s">
        <v>1105</v>
      </c>
      <c r="C13" s="382"/>
      <c r="D13" s="382"/>
      <c r="E13" s="382"/>
      <c r="F13" s="382"/>
      <c r="G13" s="382"/>
      <c r="H13" s="382"/>
      <c r="I13" s="382"/>
      <c r="J13" s="382"/>
      <c r="K13" s="382"/>
      <c r="L13" s="382"/>
      <c r="M13" s="382"/>
      <c r="N13" s="382"/>
      <c r="O13" s="382"/>
      <c r="P13" s="382"/>
      <c r="Q13" s="383"/>
      <c r="R13" s="110">
        <v>0.03</v>
      </c>
      <c r="S13" s="392" t="s">
        <v>1827</v>
      </c>
      <c r="T13" s="393"/>
      <c r="U13" s="393"/>
      <c r="V13" s="394"/>
    </row>
    <row r="14" spans="1:22" x14ac:dyDescent="0.25">
      <c r="A14" s="191" t="s">
        <v>1108</v>
      </c>
      <c r="B14" s="381" t="s">
        <v>1106</v>
      </c>
      <c r="C14" s="382"/>
      <c r="D14" s="382"/>
      <c r="E14" s="382"/>
      <c r="F14" s="382"/>
      <c r="G14" s="382"/>
      <c r="H14" s="382"/>
      <c r="I14" s="382"/>
      <c r="J14" s="382"/>
      <c r="K14" s="382"/>
      <c r="L14" s="382"/>
      <c r="M14" s="382"/>
      <c r="N14" s="382"/>
      <c r="O14" s="382"/>
      <c r="P14" s="382"/>
      <c r="Q14" s="383"/>
      <c r="R14" s="110">
        <v>0</v>
      </c>
      <c r="S14" s="392" t="s">
        <v>1827</v>
      </c>
      <c r="T14" s="393"/>
      <c r="U14" s="393"/>
      <c r="V14" s="394"/>
    </row>
    <row r="15" spans="1:22" x14ac:dyDescent="0.25">
      <c r="A15" s="105" t="s">
        <v>1109</v>
      </c>
      <c r="B15" s="389" t="s">
        <v>1117</v>
      </c>
      <c r="C15" s="390"/>
      <c r="D15" s="390"/>
      <c r="E15" s="390"/>
      <c r="F15" s="390"/>
      <c r="G15" s="390"/>
      <c r="H15" s="390"/>
      <c r="I15" s="390"/>
      <c r="J15" s="390"/>
      <c r="K15" s="390"/>
      <c r="L15" s="390"/>
      <c r="M15" s="390"/>
      <c r="N15" s="390"/>
      <c r="O15" s="390"/>
      <c r="P15" s="390"/>
      <c r="Q15" s="391"/>
      <c r="R15" s="111">
        <v>0</v>
      </c>
      <c r="S15" s="392" t="s">
        <v>1827</v>
      </c>
      <c r="T15" s="393"/>
      <c r="U15" s="393"/>
      <c r="V15" s="394"/>
    </row>
    <row r="16" spans="1:22" x14ac:dyDescent="0.25">
      <c r="A16" s="105" t="s">
        <v>1110</v>
      </c>
      <c r="B16" s="389" t="s">
        <v>1118</v>
      </c>
      <c r="C16" s="390"/>
      <c r="D16" s="390"/>
      <c r="E16" s="390"/>
      <c r="F16" s="390"/>
      <c r="G16" s="390"/>
      <c r="H16" s="390"/>
      <c r="I16" s="390"/>
      <c r="J16" s="390"/>
      <c r="K16" s="390"/>
      <c r="L16" s="390"/>
      <c r="M16" s="390"/>
      <c r="N16" s="390"/>
      <c r="O16" s="390"/>
      <c r="P16" s="390"/>
      <c r="Q16" s="391"/>
      <c r="R16" s="111">
        <v>98</v>
      </c>
      <c r="S16" s="392" t="s">
        <v>1827</v>
      </c>
      <c r="T16" s="393"/>
      <c r="U16" s="393"/>
      <c r="V16" s="394"/>
    </row>
    <row r="17" spans="1:22" x14ac:dyDescent="0.25">
      <c r="A17" s="105" t="s">
        <v>1111</v>
      </c>
      <c r="B17" s="389" t="s">
        <v>1119</v>
      </c>
      <c r="C17" s="390"/>
      <c r="D17" s="390"/>
      <c r="E17" s="390"/>
      <c r="F17" s="390"/>
      <c r="G17" s="390"/>
      <c r="H17" s="390"/>
      <c r="I17" s="390"/>
      <c r="J17" s="390"/>
      <c r="K17" s="390"/>
      <c r="L17" s="390"/>
      <c r="M17" s="390"/>
      <c r="N17" s="390"/>
      <c r="O17" s="390"/>
      <c r="P17" s="390"/>
      <c r="Q17" s="391"/>
      <c r="R17" s="111">
        <v>808</v>
      </c>
      <c r="S17" s="392" t="s">
        <v>1827</v>
      </c>
      <c r="T17" s="393"/>
      <c r="U17" s="393"/>
      <c r="V17" s="394"/>
    </row>
    <row r="18" spans="1:22" x14ac:dyDescent="0.25">
      <c r="A18" s="105" t="s">
        <v>1112</v>
      </c>
      <c r="B18" s="389" t="s">
        <v>1115</v>
      </c>
      <c r="C18" s="390"/>
      <c r="D18" s="390"/>
      <c r="E18" s="390"/>
      <c r="F18" s="390"/>
      <c r="G18" s="390"/>
      <c r="H18" s="390"/>
      <c r="I18" s="390"/>
      <c r="J18" s="390"/>
      <c r="K18" s="390"/>
      <c r="L18" s="390"/>
      <c r="M18" s="390"/>
      <c r="N18" s="390"/>
      <c r="O18" s="390"/>
      <c r="P18" s="390"/>
      <c r="Q18" s="391"/>
      <c r="R18" s="111">
        <v>0</v>
      </c>
      <c r="S18" s="392" t="s">
        <v>1827</v>
      </c>
      <c r="T18" s="393"/>
      <c r="U18" s="393"/>
      <c r="V18" s="394"/>
    </row>
    <row r="19" spans="1:22" x14ac:dyDescent="0.25">
      <c r="A19" s="105" t="s">
        <v>1113</v>
      </c>
      <c r="B19" s="389" t="s">
        <v>1124</v>
      </c>
      <c r="C19" s="390"/>
      <c r="D19" s="390"/>
      <c r="E19" s="390"/>
      <c r="F19" s="390"/>
      <c r="G19" s="390"/>
      <c r="H19" s="390"/>
      <c r="I19" s="390"/>
      <c r="J19" s="390"/>
      <c r="K19" s="390"/>
      <c r="L19" s="390"/>
      <c r="M19" s="390"/>
      <c r="N19" s="390"/>
      <c r="O19" s="390"/>
      <c r="P19" s="390"/>
      <c r="Q19" s="391"/>
      <c r="R19" s="111">
        <v>0</v>
      </c>
      <c r="S19" s="392" t="s">
        <v>1827</v>
      </c>
      <c r="T19" s="393"/>
      <c r="U19" s="393"/>
      <c r="V19" s="394"/>
    </row>
    <row r="20" spans="1:22" x14ac:dyDescent="0.25">
      <c r="A20" s="105" t="s">
        <v>1114</v>
      </c>
      <c r="B20" s="389" t="s">
        <v>1125</v>
      </c>
      <c r="C20" s="390"/>
      <c r="D20" s="390"/>
      <c r="E20" s="390"/>
      <c r="F20" s="390"/>
      <c r="G20" s="390"/>
      <c r="H20" s="390"/>
      <c r="I20" s="390"/>
      <c r="J20" s="390"/>
      <c r="K20" s="390"/>
      <c r="L20" s="390"/>
      <c r="M20" s="390"/>
      <c r="N20" s="390"/>
      <c r="O20" s="390"/>
      <c r="P20" s="390"/>
      <c r="Q20" s="391"/>
      <c r="R20" s="111">
        <v>2900.9210000000003</v>
      </c>
      <c r="S20" s="392" t="s">
        <v>1827</v>
      </c>
      <c r="T20" s="393"/>
      <c r="U20" s="393"/>
      <c r="V20" s="394"/>
    </row>
    <row r="21" spans="1:22" x14ac:dyDescent="0.25">
      <c r="A21" s="105" t="s">
        <v>1116</v>
      </c>
      <c r="B21" s="389" t="s">
        <v>1126</v>
      </c>
      <c r="C21" s="390"/>
      <c r="D21" s="390"/>
      <c r="E21" s="390"/>
      <c r="F21" s="390"/>
      <c r="G21" s="390"/>
      <c r="H21" s="390"/>
      <c r="I21" s="390"/>
      <c r="J21" s="390"/>
      <c r="K21" s="390"/>
      <c r="L21" s="390"/>
      <c r="M21" s="390"/>
      <c r="N21" s="390"/>
      <c r="O21" s="390"/>
      <c r="P21" s="390"/>
      <c r="Q21" s="391"/>
      <c r="R21" s="111">
        <v>37854.367169999998</v>
      </c>
      <c r="S21" s="392" t="s">
        <v>1827</v>
      </c>
      <c r="T21" s="393"/>
      <c r="U21" s="393"/>
      <c r="V21" s="394"/>
    </row>
    <row r="22" spans="1:22" x14ac:dyDescent="0.25">
      <c r="A22" s="105" t="s">
        <v>1128</v>
      </c>
      <c r="B22" s="389" t="s">
        <v>1107</v>
      </c>
      <c r="C22" s="390"/>
      <c r="D22" s="390"/>
      <c r="E22" s="390"/>
      <c r="F22" s="390"/>
      <c r="G22" s="390"/>
      <c r="H22" s="390"/>
      <c r="I22" s="390"/>
      <c r="J22" s="390"/>
      <c r="K22" s="390"/>
      <c r="L22" s="390"/>
      <c r="M22" s="390"/>
      <c r="N22" s="390"/>
      <c r="O22" s="390"/>
      <c r="P22" s="390"/>
      <c r="Q22" s="391"/>
      <c r="R22" s="111">
        <v>66835.027499999997</v>
      </c>
      <c r="S22" s="392" t="s">
        <v>1827</v>
      </c>
      <c r="T22" s="393"/>
      <c r="U22" s="393"/>
      <c r="V22" s="394"/>
    </row>
    <row r="23" spans="1:22" x14ac:dyDescent="0.25">
      <c r="A23" s="105" t="s">
        <v>1129</v>
      </c>
      <c r="B23" s="389" t="s">
        <v>1306</v>
      </c>
      <c r="C23" s="390"/>
      <c r="D23" s="390"/>
      <c r="E23" s="390"/>
      <c r="F23" s="390"/>
      <c r="G23" s="390"/>
      <c r="H23" s="390"/>
      <c r="I23" s="390"/>
      <c r="J23" s="390"/>
      <c r="K23" s="390"/>
      <c r="L23" s="390"/>
      <c r="M23" s="390"/>
      <c r="N23" s="390"/>
      <c r="O23" s="390"/>
      <c r="P23" s="390"/>
      <c r="Q23" s="391"/>
      <c r="R23" s="111">
        <v>44133.5118</v>
      </c>
      <c r="S23" s="392" t="s">
        <v>1827</v>
      </c>
      <c r="T23" s="393"/>
      <c r="U23" s="393"/>
      <c r="V23" s="394"/>
    </row>
    <row r="24" spans="1:22" x14ac:dyDescent="0.25">
      <c r="A24" s="105" t="s">
        <v>1324</v>
      </c>
      <c r="B24" s="389" t="s">
        <v>1307</v>
      </c>
      <c r="C24" s="390"/>
      <c r="D24" s="390"/>
      <c r="E24" s="390"/>
      <c r="F24" s="390"/>
      <c r="G24" s="390"/>
      <c r="H24" s="390"/>
      <c r="I24" s="390"/>
      <c r="J24" s="390"/>
      <c r="K24" s="390"/>
      <c r="L24" s="390"/>
      <c r="M24" s="390"/>
      <c r="N24" s="390"/>
      <c r="O24" s="390"/>
      <c r="P24" s="390"/>
      <c r="Q24" s="391"/>
      <c r="R24" s="111">
        <v>401</v>
      </c>
      <c r="S24" s="392" t="s">
        <v>1827</v>
      </c>
      <c r="T24" s="393"/>
      <c r="U24" s="393"/>
      <c r="V24" s="394"/>
    </row>
    <row r="25" spans="1:22" ht="15.75" thickBot="1" x14ac:dyDescent="0.3">
      <c r="A25" s="105" t="s">
        <v>1325</v>
      </c>
      <c r="B25" s="389" t="s">
        <v>1096</v>
      </c>
      <c r="C25" s="390"/>
      <c r="D25" s="390"/>
      <c r="E25" s="390"/>
      <c r="F25" s="390"/>
      <c r="G25" s="390"/>
      <c r="H25" s="390"/>
      <c r="I25" s="390"/>
      <c r="J25" s="390"/>
      <c r="K25" s="390"/>
      <c r="L25" s="390"/>
      <c r="M25" s="390"/>
      <c r="N25" s="390"/>
      <c r="O25" s="390"/>
      <c r="P25" s="390"/>
      <c r="Q25" s="391"/>
      <c r="R25" s="112">
        <f>(R20+R21)/R22</f>
        <v>0.60978935289583003</v>
      </c>
      <c r="S25" s="392" t="s">
        <v>1827</v>
      </c>
      <c r="T25" s="393"/>
      <c r="U25" s="393"/>
      <c r="V25" s="394"/>
    </row>
    <row r="26" spans="1:22" ht="15.75" thickBot="1" x14ac:dyDescent="0.3">
      <c r="A26" s="370"/>
      <c r="B26" s="371"/>
      <c r="C26" s="371"/>
      <c r="D26" s="371"/>
      <c r="E26" s="371"/>
      <c r="F26" s="371"/>
      <c r="G26" s="371"/>
      <c r="H26" s="371"/>
      <c r="I26" s="371"/>
      <c r="J26" s="371"/>
      <c r="K26" s="371"/>
      <c r="L26" s="371"/>
      <c r="M26" s="371"/>
      <c r="N26" s="371"/>
      <c r="O26" s="371"/>
      <c r="P26" s="371"/>
      <c r="Q26" s="371"/>
      <c r="R26" s="371"/>
      <c r="S26" s="371"/>
      <c r="T26" s="371"/>
      <c r="U26" s="371"/>
      <c r="V26" s="371"/>
    </row>
    <row r="27" spans="1:22" x14ac:dyDescent="0.25">
      <c r="A27" s="395" t="s">
        <v>1326</v>
      </c>
      <c r="B27" s="396"/>
      <c r="C27" s="396"/>
      <c r="D27" s="397"/>
      <c r="E27" s="397"/>
      <c r="F27" s="397"/>
      <c r="G27" s="397"/>
      <c r="H27" s="397"/>
      <c r="I27" s="397"/>
      <c r="J27" s="397"/>
      <c r="K27" s="397"/>
      <c r="L27" s="397"/>
      <c r="M27" s="397"/>
      <c r="N27" s="397"/>
      <c r="O27" s="397"/>
      <c r="P27" s="397"/>
      <c r="Q27" s="397"/>
      <c r="R27" s="397"/>
      <c r="S27" s="397"/>
      <c r="T27" s="397"/>
      <c r="U27" s="397"/>
      <c r="V27" s="397"/>
    </row>
    <row r="28" spans="1:22" ht="25.5" customHeight="1" x14ac:dyDescent="0.25">
      <c r="A28" s="398" t="s">
        <v>0</v>
      </c>
      <c r="B28" s="417" t="s">
        <v>1152</v>
      </c>
      <c r="C28" s="417" t="s">
        <v>1140</v>
      </c>
      <c r="D28" s="417" t="s">
        <v>1182</v>
      </c>
      <c r="E28" s="418" t="s">
        <v>1183</v>
      </c>
      <c r="F28" s="417" t="s">
        <v>1184</v>
      </c>
      <c r="G28" s="418" t="s">
        <v>74</v>
      </c>
      <c r="H28" s="417" t="s">
        <v>75</v>
      </c>
      <c r="I28" s="387" t="s">
        <v>1220</v>
      </c>
      <c r="J28" s="385" t="s">
        <v>1221</v>
      </c>
      <c r="K28" s="206" t="s">
        <v>1222</v>
      </c>
      <c r="L28" s="385" t="s">
        <v>1223</v>
      </c>
      <c r="M28" s="380" t="s">
        <v>1224</v>
      </c>
      <c r="N28" s="380"/>
      <c r="O28" s="380"/>
      <c r="P28" s="379" t="s">
        <v>1161</v>
      </c>
      <c r="Q28" s="379"/>
      <c r="R28" s="379"/>
      <c r="S28" s="379"/>
      <c r="T28" s="387" t="s">
        <v>1225</v>
      </c>
      <c r="U28" s="375" t="s">
        <v>1121</v>
      </c>
      <c r="V28" s="376"/>
    </row>
    <row r="29" spans="1:22" ht="63.75" x14ac:dyDescent="0.25">
      <c r="A29" s="398"/>
      <c r="B29" s="417"/>
      <c r="C29" s="417"/>
      <c r="D29" s="417"/>
      <c r="E29" s="419"/>
      <c r="F29" s="417"/>
      <c r="G29" s="419"/>
      <c r="H29" s="417"/>
      <c r="I29" s="388"/>
      <c r="J29" s="386"/>
      <c r="K29" s="206" t="s">
        <v>1216</v>
      </c>
      <c r="L29" s="386"/>
      <c r="M29" s="206" t="s">
        <v>1217</v>
      </c>
      <c r="N29" s="206" t="s">
        <v>1218</v>
      </c>
      <c r="O29" s="206" t="s">
        <v>1219</v>
      </c>
      <c r="P29" s="170" t="s">
        <v>78</v>
      </c>
      <c r="Q29" s="170" t="s">
        <v>79</v>
      </c>
      <c r="R29" s="170" t="s">
        <v>1</v>
      </c>
      <c r="S29" s="170" t="s">
        <v>2</v>
      </c>
      <c r="T29" s="388"/>
      <c r="U29" s="377"/>
      <c r="V29" s="378"/>
    </row>
    <row r="30" spans="1:22" ht="15.75" customHeight="1" x14ac:dyDescent="0.25">
      <c r="A30" s="207" t="s">
        <v>87</v>
      </c>
      <c r="B30" s="171" t="s">
        <v>1597</v>
      </c>
      <c r="C30" s="251" t="s">
        <v>1617</v>
      </c>
      <c r="D30" s="251" t="s">
        <v>1268</v>
      </c>
      <c r="E30" s="251" t="s">
        <v>1811</v>
      </c>
      <c r="F30" s="11" t="s">
        <v>1925</v>
      </c>
      <c r="G30" s="13">
        <v>422201</v>
      </c>
      <c r="H30" s="13" t="s">
        <v>1624</v>
      </c>
      <c r="I30" s="13" t="s">
        <v>1699</v>
      </c>
      <c r="J30" s="13" t="s">
        <v>1700</v>
      </c>
      <c r="K30" s="260">
        <v>44743</v>
      </c>
      <c r="L30" s="13" t="s">
        <v>1701</v>
      </c>
      <c r="M30" s="13" t="s">
        <v>1860</v>
      </c>
      <c r="N30" s="259" t="s">
        <v>1861</v>
      </c>
      <c r="O30" s="259" t="s">
        <v>1861</v>
      </c>
      <c r="P30" s="25" t="s">
        <v>1702</v>
      </c>
      <c r="Q30" s="15">
        <v>1000</v>
      </c>
      <c r="R30" s="10">
        <v>19.91883</v>
      </c>
      <c r="S30" s="10"/>
      <c r="T30" s="81"/>
      <c r="U30" s="248" t="s">
        <v>1822</v>
      </c>
      <c r="V30" s="249"/>
    </row>
    <row r="31" spans="1:22" ht="31.5" x14ac:dyDescent="0.25">
      <c r="A31" s="207" t="s">
        <v>88</v>
      </c>
      <c r="B31" s="250" t="s">
        <v>1597</v>
      </c>
      <c r="C31" s="251" t="s">
        <v>1618</v>
      </c>
      <c r="D31" s="251" t="s">
        <v>1268</v>
      </c>
      <c r="E31" s="251" t="s">
        <v>1595</v>
      </c>
      <c r="F31" s="11" t="s">
        <v>1926</v>
      </c>
      <c r="G31" s="13">
        <v>623101</v>
      </c>
      <c r="H31" s="13" t="s">
        <v>1625</v>
      </c>
      <c r="I31" s="13" t="s">
        <v>1699</v>
      </c>
      <c r="J31" s="13" t="s">
        <v>1700</v>
      </c>
      <c r="K31" s="260">
        <v>44743</v>
      </c>
      <c r="L31" s="13" t="s">
        <v>1701</v>
      </c>
      <c r="M31" s="13" t="s">
        <v>1860</v>
      </c>
      <c r="N31" s="259" t="s">
        <v>1861</v>
      </c>
      <c r="O31" s="259" t="s">
        <v>1861</v>
      </c>
      <c r="P31" s="25" t="s">
        <v>1703</v>
      </c>
      <c r="Q31" s="15">
        <v>1000</v>
      </c>
      <c r="R31" s="10">
        <v>9.1688749999999999</v>
      </c>
      <c r="S31" s="10"/>
      <c r="T31" s="81"/>
      <c r="U31" s="248" t="s">
        <v>1822</v>
      </c>
      <c r="V31" s="249"/>
    </row>
    <row r="32" spans="1:22" ht="31.5" x14ac:dyDescent="0.25">
      <c r="A32" s="207" t="s">
        <v>89</v>
      </c>
      <c r="B32" s="250" t="s">
        <v>1597</v>
      </c>
      <c r="C32" s="251" t="s">
        <v>1618</v>
      </c>
      <c r="D32" s="251" t="s">
        <v>1268</v>
      </c>
      <c r="E32" s="251" t="s">
        <v>1595</v>
      </c>
      <c r="F32" s="11" t="s">
        <v>1926</v>
      </c>
      <c r="G32" s="13">
        <v>623102</v>
      </c>
      <c r="H32" s="13" t="s">
        <v>1626</v>
      </c>
      <c r="I32" s="13" t="s">
        <v>1699</v>
      </c>
      <c r="J32" s="13" t="s">
        <v>1700</v>
      </c>
      <c r="K32" s="260">
        <v>44743</v>
      </c>
      <c r="L32" s="13" t="s">
        <v>1701</v>
      </c>
      <c r="M32" s="13" t="s">
        <v>1860</v>
      </c>
      <c r="N32" s="259" t="s">
        <v>1861</v>
      </c>
      <c r="O32" s="259" t="s">
        <v>1861</v>
      </c>
      <c r="P32" s="25" t="s">
        <v>1704</v>
      </c>
      <c r="Q32" s="15">
        <v>1000</v>
      </c>
      <c r="R32" s="10">
        <v>9.0595549999999996</v>
      </c>
      <c r="S32" s="10"/>
      <c r="T32" s="81"/>
      <c r="U32" s="248" t="s">
        <v>1822</v>
      </c>
      <c r="V32" s="249"/>
    </row>
    <row r="33" spans="1:22" ht="31.5" x14ac:dyDescent="0.25">
      <c r="A33" s="207" t="s">
        <v>90</v>
      </c>
      <c r="B33" s="250" t="s">
        <v>1597</v>
      </c>
      <c r="C33" s="251" t="s">
        <v>1618</v>
      </c>
      <c r="D33" s="251" t="s">
        <v>1268</v>
      </c>
      <c r="E33" s="251" t="s">
        <v>1595</v>
      </c>
      <c r="F33" s="11" t="s">
        <v>1926</v>
      </c>
      <c r="G33" s="13">
        <v>623103</v>
      </c>
      <c r="H33" s="13" t="s">
        <v>1627</v>
      </c>
      <c r="I33" s="13" t="s">
        <v>1699</v>
      </c>
      <c r="J33" s="13" t="s">
        <v>1700</v>
      </c>
      <c r="K33" s="260">
        <v>44743</v>
      </c>
      <c r="L33" s="13" t="s">
        <v>1701</v>
      </c>
      <c r="M33" s="13" t="s">
        <v>1860</v>
      </c>
      <c r="N33" s="259" t="s">
        <v>1861</v>
      </c>
      <c r="O33" s="259" t="s">
        <v>1861</v>
      </c>
      <c r="P33" s="25" t="s">
        <v>1705</v>
      </c>
      <c r="Q33" s="15">
        <v>1000</v>
      </c>
      <c r="R33" s="10">
        <v>14.566167</v>
      </c>
      <c r="S33" s="10"/>
      <c r="T33" s="81"/>
      <c r="U33" s="248" t="s">
        <v>1822</v>
      </c>
      <c r="V33" s="249"/>
    </row>
    <row r="34" spans="1:22" ht="31.5" x14ac:dyDescent="0.25">
      <c r="A34" s="207" t="s">
        <v>91</v>
      </c>
      <c r="B34" s="250" t="s">
        <v>1597</v>
      </c>
      <c r="C34" s="251" t="s">
        <v>1618</v>
      </c>
      <c r="D34" s="251" t="s">
        <v>1621</v>
      </c>
      <c r="E34" s="251" t="s">
        <v>1594</v>
      </c>
      <c r="F34" s="11" t="s">
        <v>1927</v>
      </c>
      <c r="G34" s="13">
        <v>622101</v>
      </c>
      <c r="H34" s="13" t="s">
        <v>1628</v>
      </c>
      <c r="I34" s="13" t="s">
        <v>1699</v>
      </c>
      <c r="J34" s="13" t="s">
        <v>1700</v>
      </c>
      <c r="K34" s="260">
        <v>44743</v>
      </c>
      <c r="L34" s="13" t="s">
        <v>1701</v>
      </c>
      <c r="M34" s="13" t="s">
        <v>1860</v>
      </c>
      <c r="N34" s="259" t="s">
        <v>1861</v>
      </c>
      <c r="O34" s="259" t="s">
        <v>1861</v>
      </c>
      <c r="P34" s="25" t="s">
        <v>1706</v>
      </c>
      <c r="Q34" s="15">
        <v>1000</v>
      </c>
      <c r="R34" s="10">
        <v>7.7688290000000002</v>
      </c>
      <c r="S34" s="10"/>
      <c r="T34" s="81"/>
      <c r="U34" s="248" t="s">
        <v>1822</v>
      </c>
      <c r="V34" s="249"/>
    </row>
    <row r="35" spans="1:22" ht="31.5" x14ac:dyDescent="0.25">
      <c r="A35" s="207" t="s">
        <v>92</v>
      </c>
      <c r="B35" s="250" t="s">
        <v>1597</v>
      </c>
      <c r="C35" s="251" t="s">
        <v>1618</v>
      </c>
      <c r="D35" s="251" t="s">
        <v>1621</v>
      </c>
      <c r="E35" s="251" t="s">
        <v>1594</v>
      </c>
      <c r="F35" s="11" t="s">
        <v>1927</v>
      </c>
      <c r="G35" s="13">
        <v>622102</v>
      </c>
      <c r="H35" s="13" t="s">
        <v>1629</v>
      </c>
      <c r="I35" s="13" t="s">
        <v>1699</v>
      </c>
      <c r="J35" s="13" t="s">
        <v>1700</v>
      </c>
      <c r="K35" s="260">
        <v>44743</v>
      </c>
      <c r="L35" s="13" t="s">
        <v>1701</v>
      </c>
      <c r="M35" s="13" t="s">
        <v>1860</v>
      </c>
      <c r="N35" s="259" t="s">
        <v>1861</v>
      </c>
      <c r="O35" s="259" t="s">
        <v>1861</v>
      </c>
      <c r="P35" s="25" t="s">
        <v>1707</v>
      </c>
      <c r="Q35" s="15">
        <v>1000</v>
      </c>
      <c r="R35" s="10">
        <v>16.083109999999998</v>
      </c>
      <c r="S35" s="10"/>
      <c r="T35" s="81"/>
      <c r="U35" s="248" t="s">
        <v>1822</v>
      </c>
      <c r="V35" s="249"/>
    </row>
    <row r="36" spans="1:22" ht="31.5" x14ac:dyDescent="0.25">
      <c r="A36" s="207" t="s">
        <v>93</v>
      </c>
      <c r="B36" s="250" t="s">
        <v>1597</v>
      </c>
      <c r="C36" s="251" t="s">
        <v>1618</v>
      </c>
      <c r="D36" s="251" t="s">
        <v>1621</v>
      </c>
      <c r="E36" s="251" t="s">
        <v>1594</v>
      </c>
      <c r="F36" s="11" t="s">
        <v>1927</v>
      </c>
      <c r="G36" s="13">
        <v>622103</v>
      </c>
      <c r="H36" s="13" t="s">
        <v>1630</v>
      </c>
      <c r="I36" s="13" t="s">
        <v>1699</v>
      </c>
      <c r="J36" s="13" t="s">
        <v>1700</v>
      </c>
      <c r="K36" s="260">
        <v>44743</v>
      </c>
      <c r="L36" s="13" t="s">
        <v>1701</v>
      </c>
      <c r="M36" s="13" t="s">
        <v>1860</v>
      </c>
      <c r="N36" s="259" t="s">
        <v>1861</v>
      </c>
      <c r="O36" s="259" t="s">
        <v>1861</v>
      </c>
      <c r="P36" s="25" t="s">
        <v>1708</v>
      </c>
      <c r="Q36" s="15">
        <v>1000</v>
      </c>
      <c r="R36" s="10">
        <v>2.8673159999999998</v>
      </c>
      <c r="S36" s="10"/>
      <c r="T36" s="81"/>
      <c r="U36" s="248" t="s">
        <v>1822</v>
      </c>
      <c r="V36" s="249"/>
    </row>
    <row r="37" spans="1:22" ht="31.5" x14ac:dyDescent="0.25">
      <c r="A37" s="207" t="s">
        <v>94</v>
      </c>
      <c r="B37" s="250" t="s">
        <v>1597</v>
      </c>
      <c r="C37" s="251" t="s">
        <v>1576</v>
      </c>
      <c r="D37" s="251" t="s">
        <v>1621</v>
      </c>
      <c r="E37" s="251" t="s">
        <v>1577</v>
      </c>
      <c r="F37" s="11" t="s">
        <v>1928</v>
      </c>
      <c r="G37" s="13">
        <v>324301</v>
      </c>
      <c r="H37" s="13" t="s">
        <v>1631</v>
      </c>
      <c r="I37" s="13" t="s">
        <v>1699</v>
      </c>
      <c r="J37" s="13" t="s">
        <v>1700</v>
      </c>
      <c r="K37" s="260">
        <v>44743</v>
      </c>
      <c r="L37" s="13" t="s">
        <v>1701</v>
      </c>
      <c r="M37" s="13" t="s">
        <v>1860</v>
      </c>
      <c r="N37" s="259" t="s">
        <v>1861</v>
      </c>
      <c r="O37" s="259" t="s">
        <v>1861</v>
      </c>
      <c r="P37" s="25" t="s">
        <v>1709</v>
      </c>
      <c r="Q37" s="15">
        <v>1000</v>
      </c>
      <c r="R37" s="10">
        <v>0.550813</v>
      </c>
      <c r="S37" s="10"/>
      <c r="T37" s="81"/>
      <c r="U37" s="248" t="s">
        <v>1822</v>
      </c>
      <c r="V37" s="249"/>
    </row>
    <row r="38" spans="1:22" ht="31.5" x14ac:dyDescent="0.25">
      <c r="A38" s="207" t="s">
        <v>95</v>
      </c>
      <c r="B38" s="250" t="s">
        <v>1597</v>
      </c>
      <c r="C38" s="251" t="s">
        <v>1576</v>
      </c>
      <c r="D38" s="251" t="s">
        <v>1621</v>
      </c>
      <c r="E38" s="251" t="s">
        <v>1577</v>
      </c>
      <c r="F38" s="11" t="s">
        <v>1928</v>
      </c>
      <c r="G38" s="13">
        <v>324302</v>
      </c>
      <c r="H38" s="13" t="s">
        <v>1632</v>
      </c>
      <c r="I38" s="13" t="s">
        <v>1699</v>
      </c>
      <c r="J38" s="13" t="s">
        <v>1700</v>
      </c>
      <c r="K38" s="260">
        <v>44743</v>
      </c>
      <c r="L38" s="13" t="s">
        <v>1701</v>
      </c>
      <c r="M38" s="13" t="s">
        <v>1860</v>
      </c>
      <c r="N38" s="259" t="s">
        <v>1861</v>
      </c>
      <c r="O38" s="259" t="s">
        <v>1861</v>
      </c>
      <c r="P38" s="25" t="s">
        <v>1710</v>
      </c>
      <c r="Q38" s="15">
        <v>1000</v>
      </c>
      <c r="R38" s="10">
        <v>0</v>
      </c>
      <c r="S38" s="10"/>
      <c r="T38" s="81"/>
      <c r="U38" s="248" t="s">
        <v>1822</v>
      </c>
      <c r="V38" s="249"/>
    </row>
    <row r="39" spans="1:22" ht="31.5" x14ac:dyDescent="0.25">
      <c r="A39" s="207" t="s">
        <v>96</v>
      </c>
      <c r="B39" s="250" t="s">
        <v>1597</v>
      </c>
      <c r="C39" s="251" t="s">
        <v>1576</v>
      </c>
      <c r="D39" s="251" t="s">
        <v>1621</v>
      </c>
      <c r="E39" s="251" t="s">
        <v>1577</v>
      </c>
      <c r="F39" s="11" t="s">
        <v>1929</v>
      </c>
      <c r="G39" s="13">
        <v>321201</v>
      </c>
      <c r="H39" s="13" t="s">
        <v>1633</v>
      </c>
      <c r="I39" s="13" t="s">
        <v>1699</v>
      </c>
      <c r="J39" s="13" t="s">
        <v>1700</v>
      </c>
      <c r="K39" s="260">
        <v>44743</v>
      </c>
      <c r="L39" s="13" t="s">
        <v>1701</v>
      </c>
      <c r="M39" s="13" t="s">
        <v>1860</v>
      </c>
      <c r="N39" s="259" t="s">
        <v>1861</v>
      </c>
      <c r="O39" s="259" t="s">
        <v>1861</v>
      </c>
      <c r="P39" s="25" t="s">
        <v>1711</v>
      </c>
      <c r="Q39" s="15">
        <v>1000</v>
      </c>
      <c r="R39" s="10">
        <v>15.42849</v>
      </c>
      <c r="S39" s="10"/>
      <c r="T39" s="81"/>
      <c r="U39" s="248" t="s">
        <v>1822</v>
      </c>
      <c r="V39" s="249"/>
    </row>
    <row r="40" spans="1:22" ht="31.5" x14ac:dyDescent="0.25">
      <c r="A40" s="207" t="s">
        <v>97</v>
      </c>
      <c r="B40" s="250" t="s">
        <v>1597</v>
      </c>
      <c r="C40" s="251" t="s">
        <v>1576</v>
      </c>
      <c r="D40" s="251" t="s">
        <v>1268</v>
      </c>
      <c r="E40" s="251" t="s">
        <v>1577</v>
      </c>
      <c r="F40" s="11" t="s">
        <v>1929</v>
      </c>
      <c r="G40" s="13">
        <v>321202</v>
      </c>
      <c r="H40" s="13" t="s">
        <v>1634</v>
      </c>
      <c r="I40" s="13" t="s">
        <v>1699</v>
      </c>
      <c r="J40" s="13" t="s">
        <v>1700</v>
      </c>
      <c r="K40" s="260">
        <v>44743</v>
      </c>
      <c r="L40" s="13" t="s">
        <v>1701</v>
      </c>
      <c r="M40" s="13" t="s">
        <v>1860</v>
      </c>
      <c r="N40" s="259" t="s">
        <v>1861</v>
      </c>
      <c r="O40" s="259" t="s">
        <v>1861</v>
      </c>
      <c r="P40" s="25" t="s">
        <v>1712</v>
      </c>
      <c r="Q40" s="15">
        <v>1000</v>
      </c>
      <c r="R40" s="10">
        <v>51.107917999999998</v>
      </c>
      <c r="S40" s="10"/>
      <c r="T40" s="81"/>
      <c r="U40" s="248" t="s">
        <v>1822</v>
      </c>
      <c r="V40" s="249"/>
    </row>
    <row r="41" spans="1:22" ht="31.5" x14ac:dyDescent="0.25">
      <c r="A41" s="207" t="s">
        <v>98</v>
      </c>
      <c r="B41" s="250" t="s">
        <v>1597</v>
      </c>
      <c r="C41" s="251" t="s">
        <v>1576</v>
      </c>
      <c r="D41" s="251" t="s">
        <v>1268</v>
      </c>
      <c r="E41" s="251" t="s">
        <v>1577</v>
      </c>
      <c r="F41" s="11" t="s">
        <v>1929</v>
      </c>
      <c r="G41" s="13">
        <v>321203</v>
      </c>
      <c r="H41" s="13" t="s">
        <v>1635</v>
      </c>
      <c r="I41" s="13" t="s">
        <v>1699</v>
      </c>
      <c r="J41" s="13" t="s">
        <v>1700</v>
      </c>
      <c r="K41" s="260">
        <v>44743</v>
      </c>
      <c r="L41" s="13" t="s">
        <v>1701</v>
      </c>
      <c r="M41" s="13" t="s">
        <v>1860</v>
      </c>
      <c r="N41" s="259" t="s">
        <v>1861</v>
      </c>
      <c r="O41" s="259" t="s">
        <v>1861</v>
      </c>
      <c r="P41" s="25" t="s">
        <v>1713</v>
      </c>
      <c r="Q41" s="15">
        <v>1000</v>
      </c>
      <c r="R41" s="10">
        <v>51.557470000000002</v>
      </c>
      <c r="S41" s="10"/>
      <c r="T41" s="81"/>
      <c r="U41" s="248" t="s">
        <v>1822</v>
      </c>
      <c r="V41" s="249"/>
    </row>
    <row r="42" spans="1:22" ht="31.5" x14ac:dyDescent="0.25">
      <c r="A42" s="207" t="s">
        <v>99</v>
      </c>
      <c r="B42" s="250" t="s">
        <v>1597</v>
      </c>
      <c r="C42" s="251" t="s">
        <v>1576</v>
      </c>
      <c r="D42" s="251" t="s">
        <v>1268</v>
      </c>
      <c r="E42" s="251" t="s">
        <v>1577</v>
      </c>
      <c r="F42" s="11" t="s">
        <v>1929</v>
      </c>
      <c r="G42" s="13">
        <v>321204</v>
      </c>
      <c r="H42" s="13" t="s">
        <v>1636</v>
      </c>
      <c r="I42" s="13" t="s">
        <v>1699</v>
      </c>
      <c r="J42" s="13" t="s">
        <v>1700</v>
      </c>
      <c r="K42" s="260">
        <v>44743</v>
      </c>
      <c r="L42" s="13" t="s">
        <v>1701</v>
      </c>
      <c r="M42" s="13" t="s">
        <v>1860</v>
      </c>
      <c r="N42" s="259" t="s">
        <v>1861</v>
      </c>
      <c r="O42" s="259" t="s">
        <v>1861</v>
      </c>
      <c r="P42" s="25" t="s">
        <v>1714</v>
      </c>
      <c r="Q42" s="15">
        <v>1000</v>
      </c>
      <c r="R42" s="10">
        <v>50.723109999999998</v>
      </c>
      <c r="S42" s="10"/>
      <c r="T42" s="81"/>
      <c r="U42" s="248" t="s">
        <v>1822</v>
      </c>
      <c r="V42" s="249"/>
    </row>
    <row r="43" spans="1:22" ht="31.5" x14ac:dyDescent="0.25">
      <c r="A43" s="207" t="s">
        <v>100</v>
      </c>
      <c r="B43" s="250" t="s">
        <v>1597</v>
      </c>
      <c r="C43" s="251" t="s">
        <v>1619</v>
      </c>
      <c r="D43" s="251" t="s">
        <v>1268</v>
      </c>
      <c r="E43" s="251" t="s">
        <v>1577</v>
      </c>
      <c r="F43" s="11" t="s">
        <v>1930</v>
      </c>
      <c r="G43" s="13">
        <v>521401</v>
      </c>
      <c r="H43" s="13" t="s">
        <v>1625</v>
      </c>
      <c r="I43" s="13" t="s">
        <v>1699</v>
      </c>
      <c r="J43" s="13" t="s">
        <v>1700</v>
      </c>
      <c r="K43" s="260">
        <v>44743</v>
      </c>
      <c r="L43" s="13" t="s">
        <v>1701</v>
      </c>
      <c r="M43" s="13" t="s">
        <v>1860</v>
      </c>
      <c r="N43" s="259" t="s">
        <v>1861</v>
      </c>
      <c r="O43" s="259" t="s">
        <v>1861</v>
      </c>
      <c r="P43" s="25" t="s">
        <v>1715</v>
      </c>
      <c r="Q43" s="15">
        <v>1000</v>
      </c>
      <c r="R43" s="10">
        <v>11.115598</v>
      </c>
      <c r="S43" s="10"/>
      <c r="T43" s="81"/>
      <c r="U43" s="248" t="s">
        <v>1822</v>
      </c>
      <c r="V43" s="249"/>
    </row>
    <row r="44" spans="1:22" ht="31.5" x14ac:dyDescent="0.25">
      <c r="A44" s="207" t="s">
        <v>101</v>
      </c>
      <c r="B44" s="250" t="s">
        <v>1597</v>
      </c>
      <c r="C44" s="251" t="s">
        <v>1619</v>
      </c>
      <c r="D44" s="251" t="s">
        <v>1268</v>
      </c>
      <c r="E44" s="251" t="s">
        <v>1577</v>
      </c>
      <c r="F44" s="11" t="s">
        <v>1930</v>
      </c>
      <c r="G44" s="13">
        <v>521402</v>
      </c>
      <c r="H44" s="13" t="s">
        <v>1626</v>
      </c>
      <c r="I44" s="13" t="s">
        <v>1699</v>
      </c>
      <c r="J44" s="13" t="s">
        <v>1700</v>
      </c>
      <c r="K44" s="260">
        <v>44743</v>
      </c>
      <c r="L44" s="13" t="s">
        <v>1701</v>
      </c>
      <c r="M44" s="13" t="s">
        <v>1860</v>
      </c>
      <c r="N44" s="259" t="s">
        <v>1861</v>
      </c>
      <c r="O44" s="259" t="s">
        <v>1861</v>
      </c>
      <c r="P44" s="25" t="s">
        <v>1716</v>
      </c>
      <c r="Q44" s="15">
        <v>1000</v>
      </c>
      <c r="R44" s="10">
        <v>10.700085</v>
      </c>
      <c r="S44" s="10"/>
      <c r="T44" s="81"/>
      <c r="U44" s="248" t="s">
        <v>1822</v>
      </c>
      <c r="V44" s="249"/>
    </row>
    <row r="45" spans="1:22" ht="31.5" x14ac:dyDescent="0.25">
      <c r="A45" s="207" t="s">
        <v>102</v>
      </c>
      <c r="B45" s="250" t="s">
        <v>1597</v>
      </c>
      <c r="C45" s="251" t="s">
        <v>1618</v>
      </c>
      <c r="D45" s="251" t="s">
        <v>1268</v>
      </c>
      <c r="E45" s="251" t="s">
        <v>1594</v>
      </c>
      <c r="F45" s="11" t="s">
        <v>1931</v>
      </c>
      <c r="G45" s="13">
        <v>622301</v>
      </c>
      <c r="H45" s="13" t="s">
        <v>1625</v>
      </c>
      <c r="I45" s="13" t="s">
        <v>1699</v>
      </c>
      <c r="J45" s="13" t="s">
        <v>1700</v>
      </c>
      <c r="K45" s="260">
        <v>44743</v>
      </c>
      <c r="L45" s="13" t="s">
        <v>1701</v>
      </c>
      <c r="M45" s="13" t="s">
        <v>1860</v>
      </c>
      <c r="N45" s="259" t="s">
        <v>1861</v>
      </c>
      <c r="O45" s="259" t="s">
        <v>1861</v>
      </c>
      <c r="P45" s="25" t="s">
        <v>1717</v>
      </c>
      <c r="Q45" s="15">
        <v>1000</v>
      </c>
      <c r="R45" s="10">
        <v>9.6286120000000004</v>
      </c>
      <c r="S45" s="10"/>
      <c r="T45" s="81"/>
      <c r="U45" s="248" t="s">
        <v>1822</v>
      </c>
      <c r="V45" s="249"/>
    </row>
    <row r="46" spans="1:22" ht="31.5" x14ac:dyDescent="0.25">
      <c r="A46" s="207" t="s">
        <v>103</v>
      </c>
      <c r="B46" s="250" t="s">
        <v>1597</v>
      </c>
      <c r="C46" s="251" t="s">
        <v>1618</v>
      </c>
      <c r="D46" s="251" t="s">
        <v>1268</v>
      </c>
      <c r="E46" s="251" t="s">
        <v>1594</v>
      </c>
      <c r="F46" s="11" t="s">
        <v>1931</v>
      </c>
      <c r="G46" s="13">
        <v>622302</v>
      </c>
      <c r="H46" s="13" t="s">
        <v>1626</v>
      </c>
      <c r="I46" s="13" t="s">
        <v>1699</v>
      </c>
      <c r="J46" s="13" t="s">
        <v>1700</v>
      </c>
      <c r="K46" s="260">
        <v>44743</v>
      </c>
      <c r="L46" s="13" t="s">
        <v>1701</v>
      </c>
      <c r="M46" s="13" t="s">
        <v>1860</v>
      </c>
      <c r="N46" s="259" t="s">
        <v>1861</v>
      </c>
      <c r="O46" s="259" t="s">
        <v>1861</v>
      </c>
      <c r="P46" s="25" t="s">
        <v>1718</v>
      </c>
      <c r="Q46" s="15">
        <v>1000</v>
      </c>
      <c r="R46" s="10">
        <v>10.326896</v>
      </c>
      <c r="S46" s="10"/>
      <c r="T46" s="81"/>
      <c r="U46" s="248" t="s">
        <v>1822</v>
      </c>
      <c r="V46" s="249"/>
    </row>
    <row r="47" spans="1:22" ht="31.5" x14ac:dyDescent="0.25">
      <c r="A47" s="207" t="s">
        <v>104</v>
      </c>
      <c r="B47" s="250" t="s">
        <v>1597</v>
      </c>
      <c r="C47" s="251" t="s">
        <v>1619</v>
      </c>
      <c r="D47" s="251" t="s">
        <v>1268</v>
      </c>
      <c r="E47" s="251" t="s">
        <v>1577</v>
      </c>
      <c r="F47" s="11" t="s">
        <v>1932</v>
      </c>
      <c r="G47" s="13">
        <v>521102</v>
      </c>
      <c r="H47" s="13" t="s">
        <v>1638</v>
      </c>
      <c r="I47" s="13" t="s">
        <v>1699</v>
      </c>
      <c r="J47" s="13" t="s">
        <v>1700</v>
      </c>
      <c r="K47" s="260">
        <v>44743</v>
      </c>
      <c r="L47" s="13" t="s">
        <v>1701</v>
      </c>
      <c r="M47" s="13" t="s">
        <v>1860</v>
      </c>
      <c r="N47" s="259" t="s">
        <v>1861</v>
      </c>
      <c r="O47" s="259" t="s">
        <v>1861</v>
      </c>
      <c r="P47" s="25" t="s">
        <v>1720</v>
      </c>
      <c r="Q47" s="15">
        <v>1000</v>
      </c>
      <c r="R47" s="10">
        <v>16.80499</v>
      </c>
      <c r="S47" s="10"/>
      <c r="T47" s="81"/>
      <c r="U47" s="248" t="s">
        <v>1822</v>
      </c>
      <c r="V47" s="249"/>
    </row>
    <row r="48" spans="1:22" ht="31.5" x14ac:dyDescent="0.25">
      <c r="A48" s="207" t="s">
        <v>105</v>
      </c>
      <c r="B48" s="250" t="s">
        <v>1597</v>
      </c>
      <c r="C48" s="251" t="s">
        <v>1619</v>
      </c>
      <c r="D48" s="251" t="s">
        <v>1268</v>
      </c>
      <c r="E48" s="251" t="s">
        <v>1577</v>
      </c>
      <c r="F48" s="11" t="s">
        <v>1932</v>
      </c>
      <c r="G48" s="13">
        <v>521103</v>
      </c>
      <c r="H48" s="13" t="s">
        <v>1639</v>
      </c>
      <c r="I48" s="13" t="s">
        <v>1699</v>
      </c>
      <c r="J48" s="13" t="s">
        <v>1700</v>
      </c>
      <c r="K48" s="260">
        <v>44743</v>
      </c>
      <c r="L48" s="13" t="s">
        <v>1701</v>
      </c>
      <c r="M48" s="13" t="s">
        <v>1860</v>
      </c>
      <c r="N48" s="259" t="s">
        <v>1861</v>
      </c>
      <c r="O48" s="259" t="s">
        <v>1861</v>
      </c>
      <c r="P48" s="25" t="s">
        <v>1721</v>
      </c>
      <c r="Q48" s="15">
        <v>1000</v>
      </c>
      <c r="R48" s="10">
        <v>16.785803000000001</v>
      </c>
      <c r="S48" s="10"/>
      <c r="T48" s="81"/>
      <c r="U48" s="248" t="s">
        <v>1822</v>
      </c>
      <c r="V48" s="249"/>
    </row>
    <row r="49" spans="1:22" ht="31.5" x14ac:dyDescent="0.25">
      <c r="A49" s="207" t="s">
        <v>106</v>
      </c>
      <c r="B49" s="250" t="s">
        <v>1597</v>
      </c>
      <c r="C49" s="251" t="s">
        <v>1619</v>
      </c>
      <c r="D49" s="251" t="s">
        <v>1268</v>
      </c>
      <c r="E49" s="251" t="s">
        <v>1577</v>
      </c>
      <c r="F49" s="11" t="s">
        <v>1932</v>
      </c>
      <c r="G49" s="13">
        <v>521104</v>
      </c>
      <c r="H49" s="13" t="s">
        <v>1640</v>
      </c>
      <c r="I49" s="13" t="s">
        <v>1699</v>
      </c>
      <c r="J49" s="13" t="s">
        <v>1700</v>
      </c>
      <c r="K49" s="260">
        <v>44743</v>
      </c>
      <c r="L49" s="13" t="s">
        <v>1701</v>
      </c>
      <c r="M49" s="13" t="s">
        <v>1860</v>
      </c>
      <c r="N49" s="259" t="s">
        <v>1861</v>
      </c>
      <c r="O49" s="259" t="s">
        <v>1861</v>
      </c>
      <c r="P49" s="25" t="s">
        <v>1722</v>
      </c>
      <c r="Q49" s="15">
        <v>1000</v>
      </c>
      <c r="R49" s="10">
        <v>17.783110999999998</v>
      </c>
      <c r="S49" s="10"/>
      <c r="T49" s="81"/>
      <c r="U49" s="248" t="s">
        <v>1822</v>
      </c>
      <c r="V49" s="249"/>
    </row>
    <row r="50" spans="1:22" ht="31.5" x14ac:dyDescent="0.25">
      <c r="A50" s="207" t="s">
        <v>107</v>
      </c>
      <c r="B50" s="250" t="s">
        <v>1597</v>
      </c>
      <c r="C50" s="251" t="s">
        <v>1619</v>
      </c>
      <c r="D50" s="251" t="s">
        <v>1268</v>
      </c>
      <c r="E50" s="251" t="s">
        <v>1577</v>
      </c>
      <c r="F50" s="11" t="s">
        <v>1932</v>
      </c>
      <c r="G50" s="13">
        <v>521101</v>
      </c>
      <c r="H50" s="13" t="s">
        <v>1637</v>
      </c>
      <c r="I50" s="13" t="s">
        <v>1699</v>
      </c>
      <c r="J50" s="13" t="s">
        <v>1700</v>
      </c>
      <c r="K50" s="260">
        <v>44743</v>
      </c>
      <c r="L50" s="13" t="s">
        <v>1701</v>
      </c>
      <c r="M50" s="13" t="s">
        <v>1860</v>
      </c>
      <c r="N50" s="259" t="s">
        <v>1861</v>
      </c>
      <c r="O50" s="259" t="s">
        <v>1861</v>
      </c>
      <c r="P50" s="25" t="s">
        <v>1719</v>
      </c>
      <c r="Q50" s="15">
        <v>1000</v>
      </c>
      <c r="R50" s="10">
        <v>0.173981</v>
      </c>
      <c r="S50" s="10"/>
      <c r="T50" s="81"/>
      <c r="U50" s="248" t="s">
        <v>1822</v>
      </c>
      <c r="V50" s="249"/>
    </row>
    <row r="51" spans="1:22" ht="31.5" x14ac:dyDescent="0.25">
      <c r="A51" s="207" t="s">
        <v>108</v>
      </c>
      <c r="B51" s="250" t="s">
        <v>1597</v>
      </c>
      <c r="C51" s="251" t="s">
        <v>1576</v>
      </c>
      <c r="D51" s="251" t="s">
        <v>1268</v>
      </c>
      <c r="E51" s="251" t="s">
        <v>1812</v>
      </c>
      <c r="F51" s="11" t="s">
        <v>1933</v>
      </c>
      <c r="G51" s="13">
        <v>322101</v>
      </c>
      <c r="H51" s="13" t="s">
        <v>1641</v>
      </c>
      <c r="I51" s="13" t="s">
        <v>1699</v>
      </c>
      <c r="J51" s="13" t="s">
        <v>1700</v>
      </c>
      <c r="K51" s="260">
        <v>44743</v>
      </c>
      <c r="L51" s="13" t="s">
        <v>1701</v>
      </c>
      <c r="M51" s="13" t="s">
        <v>1860</v>
      </c>
      <c r="N51" s="259" t="s">
        <v>1861</v>
      </c>
      <c r="O51" s="259" t="s">
        <v>1861</v>
      </c>
      <c r="P51" s="25" t="s">
        <v>1723</v>
      </c>
      <c r="Q51" s="15">
        <v>1000</v>
      </c>
      <c r="R51" s="10">
        <v>15.073333999999999</v>
      </c>
      <c r="S51" s="10"/>
      <c r="T51" s="81"/>
      <c r="U51" s="248" t="s">
        <v>1822</v>
      </c>
      <c r="V51" s="249"/>
    </row>
    <row r="52" spans="1:22" ht="31.5" x14ac:dyDescent="0.25">
      <c r="A52" s="207" t="s">
        <v>109</v>
      </c>
      <c r="B52" s="250" t="s">
        <v>1597</v>
      </c>
      <c r="C52" s="251" t="s">
        <v>1576</v>
      </c>
      <c r="D52" s="251" t="s">
        <v>1268</v>
      </c>
      <c r="E52" s="251" t="s">
        <v>1812</v>
      </c>
      <c r="F52" s="11" t="s">
        <v>1933</v>
      </c>
      <c r="G52" s="13">
        <v>322102</v>
      </c>
      <c r="H52" s="13" t="s">
        <v>1626</v>
      </c>
      <c r="I52" s="13" t="s">
        <v>1699</v>
      </c>
      <c r="J52" s="13" t="s">
        <v>1700</v>
      </c>
      <c r="K52" s="260">
        <v>44743</v>
      </c>
      <c r="L52" s="13" t="s">
        <v>1701</v>
      </c>
      <c r="M52" s="13" t="s">
        <v>1860</v>
      </c>
      <c r="N52" s="259" t="s">
        <v>1861</v>
      </c>
      <c r="O52" s="259" t="s">
        <v>1861</v>
      </c>
      <c r="P52" s="25" t="s">
        <v>1724</v>
      </c>
      <c r="Q52" s="15">
        <v>1000</v>
      </c>
      <c r="R52" s="10">
        <v>9.4978549999999995</v>
      </c>
      <c r="S52" s="10"/>
      <c r="T52" s="81"/>
      <c r="U52" s="248" t="s">
        <v>1822</v>
      </c>
      <c r="V52" s="249"/>
    </row>
    <row r="53" spans="1:22" ht="31.5" x14ac:dyDescent="0.25">
      <c r="A53" s="207" t="s">
        <v>110</v>
      </c>
      <c r="B53" s="250" t="s">
        <v>1597</v>
      </c>
      <c r="C53" s="251" t="s">
        <v>1576</v>
      </c>
      <c r="D53" s="251" t="s">
        <v>1268</v>
      </c>
      <c r="E53" s="251" t="s">
        <v>1812</v>
      </c>
      <c r="F53" s="11" t="s">
        <v>1933</v>
      </c>
      <c r="G53" s="13">
        <v>322103</v>
      </c>
      <c r="H53" s="13" t="s">
        <v>1627</v>
      </c>
      <c r="I53" s="13" t="s">
        <v>1699</v>
      </c>
      <c r="J53" s="13" t="s">
        <v>1700</v>
      </c>
      <c r="K53" s="260">
        <v>44743</v>
      </c>
      <c r="L53" s="13" t="s">
        <v>1701</v>
      </c>
      <c r="M53" s="13" t="s">
        <v>1860</v>
      </c>
      <c r="N53" s="259" t="s">
        <v>1861</v>
      </c>
      <c r="O53" s="259" t="s">
        <v>1861</v>
      </c>
      <c r="P53" s="25" t="s">
        <v>1725</v>
      </c>
      <c r="Q53" s="15">
        <v>1000</v>
      </c>
      <c r="R53" s="10">
        <v>15.151381000000001</v>
      </c>
      <c r="S53" s="10"/>
      <c r="T53" s="81"/>
      <c r="U53" s="248" t="s">
        <v>1822</v>
      </c>
      <c r="V53" s="249"/>
    </row>
    <row r="54" spans="1:22" ht="31.5" x14ac:dyDescent="0.25">
      <c r="A54" s="207" t="s">
        <v>111</v>
      </c>
      <c r="B54" s="250" t="s">
        <v>1597</v>
      </c>
      <c r="C54" s="251" t="s">
        <v>1620</v>
      </c>
      <c r="D54" s="251" t="s">
        <v>1621</v>
      </c>
      <c r="E54" s="251" t="s">
        <v>1589</v>
      </c>
      <c r="F54" s="11" t="s">
        <v>1934</v>
      </c>
      <c r="G54" s="13">
        <v>611201</v>
      </c>
      <c r="H54" s="13" t="s">
        <v>1642</v>
      </c>
      <c r="I54" s="13" t="s">
        <v>1699</v>
      </c>
      <c r="J54" s="13" t="s">
        <v>1700</v>
      </c>
      <c r="K54" s="260">
        <v>44743</v>
      </c>
      <c r="L54" s="13" t="s">
        <v>1701</v>
      </c>
      <c r="M54" s="13" t="s">
        <v>1860</v>
      </c>
      <c r="N54" s="259" t="s">
        <v>1861</v>
      </c>
      <c r="O54" s="259" t="s">
        <v>1861</v>
      </c>
      <c r="P54" s="25" t="s">
        <v>1841</v>
      </c>
      <c r="Q54" s="15">
        <v>1000</v>
      </c>
      <c r="R54" s="252">
        <v>0</v>
      </c>
      <c r="S54" s="10"/>
      <c r="T54" s="81"/>
      <c r="U54" s="248" t="s">
        <v>1822</v>
      </c>
      <c r="V54" s="249"/>
    </row>
    <row r="55" spans="1:22" ht="31.5" x14ac:dyDescent="0.25">
      <c r="A55" s="207" t="s">
        <v>112</v>
      </c>
      <c r="B55" s="250" t="s">
        <v>1597</v>
      </c>
      <c r="C55" s="251" t="s">
        <v>1620</v>
      </c>
      <c r="D55" s="251" t="s">
        <v>1621</v>
      </c>
      <c r="E55" s="251" t="s">
        <v>1589</v>
      </c>
      <c r="F55" s="11" t="s">
        <v>1934</v>
      </c>
      <c r="G55" s="13">
        <v>611202</v>
      </c>
      <c r="H55" s="13" t="s">
        <v>1643</v>
      </c>
      <c r="I55" s="13" t="s">
        <v>1699</v>
      </c>
      <c r="J55" s="13" t="s">
        <v>1700</v>
      </c>
      <c r="K55" s="260">
        <v>44743</v>
      </c>
      <c r="L55" s="13" t="s">
        <v>1701</v>
      </c>
      <c r="M55" s="13" t="s">
        <v>1860</v>
      </c>
      <c r="N55" s="259" t="s">
        <v>1861</v>
      </c>
      <c r="O55" s="259" t="s">
        <v>1861</v>
      </c>
      <c r="P55" s="25" t="s">
        <v>1726</v>
      </c>
      <c r="Q55" s="15">
        <v>1000</v>
      </c>
      <c r="R55" s="10">
        <v>19.784281999999997</v>
      </c>
      <c r="S55" s="10"/>
      <c r="T55" s="81"/>
      <c r="U55" s="248" t="s">
        <v>1822</v>
      </c>
      <c r="V55" s="249"/>
    </row>
    <row r="56" spans="1:22" ht="31.5" x14ac:dyDescent="0.25">
      <c r="A56" s="207" t="s">
        <v>113</v>
      </c>
      <c r="B56" s="250" t="s">
        <v>1597</v>
      </c>
      <c r="C56" s="251" t="s">
        <v>1620</v>
      </c>
      <c r="D56" s="251" t="s">
        <v>1621</v>
      </c>
      <c r="E56" s="251" t="s">
        <v>1589</v>
      </c>
      <c r="F56" s="11" t="s">
        <v>1934</v>
      </c>
      <c r="G56" s="13">
        <v>611203</v>
      </c>
      <c r="H56" s="13" t="s">
        <v>1644</v>
      </c>
      <c r="I56" s="13" t="s">
        <v>1699</v>
      </c>
      <c r="J56" s="13" t="s">
        <v>1700</v>
      </c>
      <c r="K56" s="260">
        <v>44743</v>
      </c>
      <c r="L56" s="13" t="s">
        <v>1701</v>
      </c>
      <c r="M56" s="13" t="s">
        <v>1860</v>
      </c>
      <c r="N56" s="259" t="s">
        <v>1861</v>
      </c>
      <c r="O56" s="259" t="s">
        <v>1861</v>
      </c>
      <c r="P56" s="25" t="s">
        <v>1727</v>
      </c>
      <c r="Q56" s="15">
        <v>1000</v>
      </c>
      <c r="R56" s="10">
        <v>8.0889799999999994</v>
      </c>
      <c r="S56" s="10"/>
      <c r="T56" s="81"/>
      <c r="U56" s="248" t="s">
        <v>1822</v>
      </c>
      <c r="V56" s="249"/>
    </row>
    <row r="57" spans="1:22" ht="31.5" x14ac:dyDescent="0.25">
      <c r="A57" s="207" t="s">
        <v>114</v>
      </c>
      <c r="B57" s="250" t="s">
        <v>1597</v>
      </c>
      <c r="C57" s="251" t="s">
        <v>1619</v>
      </c>
      <c r="D57" s="251" t="s">
        <v>1268</v>
      </c>
      <c r="E57" s="251" t="s">
        <v>1577</v>
      </c>
      <c r="F57" s="11" t="s">
        <v>1935</v>
      </c>
      <c r="G57" s="13">
        <v>521201</v>
      </c>
      <c r="H57" s="13" t="s">
        <v>1641</v>
      </c>
      <c r="I57" s="13" t="s">
        <v>1699</v>
      </c>
      <c r="J57" s="13" t="s">
        <v>1700</v>
      </c>
      <c r="K57" s="260">
        <v>44743</v>
      </c>
      <c r="L57" s="13" t="s">
        <v>1701</v>
      </c>
      <c r="M57" s="13" t="s">
        <v>1860</v>
      </c>
      <c r="N57" s="259" t="s">
        <v>1861</v>
      </c>
      <c r="O57" s="259" t="s">
        <v>1861</v>
      </c>
      <c r="P57" s="25" t="s">
        <v>1728</v>
      </c>
      <c r="Q57" s="15">
        <v>1000</v>
      </c>
      <c r="R57" s="10">
        <v>14.402528</v>
      </c>
      <c r="S57" s="10"/>
      <c r="T57" s="81"/>
      <c r="U57" s="248" t="s">
        <v>1822</v>
      </c>
      <c r="V57" s="249"/>
    </row>
    <row r="58" spans="1:22" ht="31.5" x14ac:dyDescent="0.25">
      <c r="A58" s="207" t="s">
        <v>115</v>
      </c>
      <c r="B58" s="250" t="s">
        <v>1597</v>
      </c>
      <c r="C58" s="251" t="s">
        <v>1619</v>
      </c>
      <c r="D58" s="251" t="s">
        <v>1268</v>
      </c>
      <c r="E58" s="251" t="s">
        <v>1577</v>
      </c>
      <c r="F58" s="11" t="s">
        <v>1935</v>
      </c>
      <c r="G58" s="13">
        <v>521202</v>
      </c>
      <c r="H58" s="13" t="s">
        <v>1638</v>
      </c>
      <c r="I58" s="13" t="s">
        <v>1699</v>
      </c>
      <c r="J58" s="13" t="s">
        <v>1700</v>
      </c>
      <c r="K58" s="260">
        <v>44743</v>
      </c>
      <c r="L58" s="13" t="s">
        <v>1701</v>
      </c>
      <c r="M58" s="13" t="s">
        <v>1860</v>
      </c>
      <c r="N58" s="259" t="s">
        <v>1861</v>
      </c>
      <c r="O58" s="259" t="s">
        <v>1861</v>
      </c>
      <c r="P58" s="25" t="s">
        <v>1729</v>
      </c>
      <c r="Q58" s="15">
        <v>1000</v>
      </c>
      <c r="R58" s="10">
        <v>22.530670000000001</v>
      </c>
      <c r="S58" s="10"/>
      <c r="T58" s="81"/>
      <c r="U58" s="248" t="s">
        <v>1822</v>
      </c>
      <c r="V58" s="249"/>
    </row>
    <row r="59" spans="1:22" ht="31.5" x14ac:dyDescent="0.25">
      <c r="A59" s="207" t="s">
        <v>116</v>
      </c>
      <c r="B59" s="250" t="s">
        <v>1597</v>
      </c>
      <c r="C59" s="251" t="s">
        <v>1617</v>
      </c>
      <c r="D59" s="251" t="s">
        <v>1621</v>
      </c>
      <c r="E59" s="251" t="s">
        <v>1813</v>
      </c>
      <c r="F59" s="11" t="s">
        <v>1936</v>
      </c>
      <c r="G59" s="13">
        <v>421501</v>
      </c>
      <c r="H59" s="13" t="s">
        <v>1645</v>
      </c>
      <c r="I59" s="13" t="s">
        <v>1699</v>
      </c>
      <c r="J59" s="13" t="s">
        <v>1700</v>
      </c>
      <c r="K59" s="260">
        <v>44743</v>
      </c>
      <c r="L59" s="13" t="s">
        <v>1701</v>
      </c>
      <c r="M59" s="13" t="s">
        <v>1860</v>
      </c>
      <c r="N59" s="259" t="s">
        <v>1861</v>
      </c>
      <c r="O59" s="259" t="s">
        <v>1861</v>
      </c>
      <c r="P59" s="25" t="s">
        <v>1730</v>
      </c>
      <c r="Q59" s="15">
        <v>1000</v>
      </c>
      <c r="R59" s="10">
        <v>6.684164</v>
      </c>
      <c r="S59" s="10"/>
      <c r="T59" s="81"/>
      <c r="U59" s="248" t="s">
        <v>1822</v>
      </c>
      <c r="V59" s="249"/>
    </row>
    <row r="60" spans="1:22" ht="31.5" x14ac:dyDescent="0.25">
      <c r="A60" s="207" t="s">
        <v>117</v>
      </c>
      <c r="B60" s="250" t="s">
        <v>1597</v>
      </c>
      <c r="C60" s="251" t="s">
        <v>1617</v>
      </c>
      <c r="D60" s="251" t="s">
        <v>1621</v>
      </c>
      <c r="E60" s="251" t="s">
        <v>1813</v>
      </c>
      <c r="F60" s="11" t="s">
        <v>1936</v>
      </c>
      <c r="G60" s="13">
        <v>421502</v>
      </c>
      <c r="H60" s="13" t="s">
        <v>1646</v>
      </c>
      <c r="I60" s="13" t="s">
        <v>1699</v>
      </c>
      <c r="J60" s="13" t="s">
        <v>1700</v>
      </c>
      <c r="K60" s="260">
        <v>44743</v>
      </c>
      <c r="L60" s="13" t="s">
        <v>1701</v>
      </c>
      <c r="M60" s="13" t="s">
        <v>1860</v>
      </c>
      <c r="N60" s="259" t="s">
        <v>1861</v>
      </c>
      <c r="O60" s="259" t="s">
        <v>1861</v>
      </c>
      <c r="P60" s="25" t="s">
        <v>1731</v>
      </c>
      <c r="Q60" s="15">
        <v>1000</v>
      </c>
      <c r="R60" s="10">
        <v>16.852093</v>
      </c>
      <c r="S60" s="10"/>
      <c r="T60" s="81"/>
      <c r="U60" s="248" t="s">
        <v>1822</v>
      </c>
      <c r="V60" s="249"/>
    </row>
    <row r="61" spans="1:22" ht="31.5" x14ac:dyDescent="0.25">
      <c r="A61" s="207" t="s">
        <v>118</v>
      </c>
      <c r="B61" s="250" t="s">
        <v>1597</v>
      </c>
      <c r="C61" s="251" t="s">
        <v>1617</v>
      </c>
      <c r="D61" s="251" t="s">
        <v>1621</v>
      </c>
      <c r="E61" s="251" t="s">
        <v>1813</v>
      </c>
      <c r="F61" s="11" t="s">
        <v>1925</v>
      </c>
      <c r="G61" s="13">
        <v>422202</v>
      </c>
      <c r="H61" s="13" t="s">
        <v>1647</v>
      </c>
      <c r="I61" s="13" t="s">
        <v>1699</v>
      </c>
      <c r="J61" s="13" t="s">
        <v>1700</v>
      </c>
      <c r="K61" s="260">
        <v>44743</v>
      </c>
      <c r="L61" s="13" t="s">
        <v>1701</v>
      </c>
      <c r="M61" s="13" t="s">
        <v>1860</v>
      </c>
      <c r="N61" s="259" t="s">
        <v>1861</v>
      </c>
      <c r="O61" s="259" t="s">
        <v>1861</v>
      </c>
      <c r="P61" s="25" t="s">
        <v>1732</v>
      </c>
      <c r="Q61" s="15">
        <v>1000</v>
      </c>
      <c r="R61" s="10">
        <v>30.372630000000001</v>
      </c>
      <c r="S61" s="10"/>
      <c r="T61" s="81"/>
      <c r="U61" s="248" t="s">
        <v>1822</v>
      </c>
      <c r="V61" s="249"/>
    </row>
    <row r="62" spans="1:22" ht="31.5" x14ac:dyDescent="0.25">
      <c r="A62" s="207" t="s">
        <v>119</v>
      </c>
      <c r="B62" s="250" t="s">
        <v>1597</v>
      </c>
      <c r="C62" s="251" t="s">
        <v>1617</v>
      </c>
      <c r="D62" s="251" t="s">
        <v>1621</v>
      </c>
      <c r="E62" s="251" t="s">
        <v>1813</v>
      </c>
      <c r="F62" s="11" t="s">
        <v>1925</v>
      </c>
      <c r="G62" s="13">
        <v>422203</v>
      </c>
      <c r="H62" s="13" t="s">
        <v>1648</v>
      </c>
      <c r="I62" s="13" t="s">
        <v>1699</v>
      </c>
      <c r="J62" s="13" t="s">
        <v>1700</v>
      </c>
      <c r="K62" s="260">
        <v>44743</v>
      </c>
      <c r="L62" s="13" t="s">
        <v>1701</v>
      </c>
      <c r="M62" s="13" t="s">
        <v>1860</v>
      </c>
      <c r="N62" s="259" t="s">
        <v>1861</v>
      </c>
      <c r="O62" s="259" t="s">
        <v>1861</v>
      </c>
      <c r="P62" s="25" t="s">
        <v>1733</v>
      </c>
      <c r="Q62" s="15">
        <v>1000</v>
      </c>
      <c r="R62" s="10">
        <v>0.30453999999999998</v>
      </c>
      <c r="S62" s="10"/>
      <c r="T62" s="81"/>
      <c r="U62" s="248" t="s">
        <v>1822</v>
      </c>
      <c r="V62" s="249"/>
    </row>
    <row r="63" spans="1:22" ht="31.5" x14ac:dyDescent="0.25">
      <c r="A63" s="207" t="s">
        <v>120</v>
      </c>
      <c r="B63" s="250" t="s">
        <v>1597</v>
      </c>
      <c r="C63" s="251" t="s">
        <v>1617</v>
      </c>
      <c r="D63" s="251" t="s">
        <v>1621</v>
      </c>
      <c r="E63" s="251" t="s">
        <v>1813</v>
      </c>
      <c r="F63" s="11" t="s">
        <v>1937</v>
      </c>
      <c r="G63" s="13">
        <v>421101</v>
      </c>
      <c r="H63" s="13" t="s">
        <v>1633</v>
      </c>
      <c r="I63" s="13" t="s">
        <v>1699</v>
      </c>
      <c r="J63" s="13" t="s">
        <v>1700</v>
      </c>
      <c r="K63" s="260">
        <v>44743</v>
      </c>
      <c r="L63" s="13" t="s">
        <v>1701</v>
      </c>
      <c r="M63" s="13" t="s">
        <v>1860</v>
      </c>
      <c r="N63" s="259" t="s">
        <v>1861</v>
      </c>
      <c r="O63" s="259" t="s">
        <v>1861</v>
      </c>
      <c r="P63" s="25" t="s">
        <v>1734</v>
      </c>
      <c r="Q63" s="15">
        <v>1000</v>
      </c>
      <c r="R63" s="10">
        <v>14.639849999999999</v>
      </c>
      <c r="S63" s="10"/>
      <c r="T63" s="81"/>
      <c r="U63" s="248" t="s">
        <v>1822</v>
      </c>
      <c r="V63" s="249"/>
    </row>
    <row r="64" spans="1:22" ht="31.5" x14ac:dyDescent="0.25">
      <c r="A64" s="207" t="s">
        <v>121</v>
      </c>
      <c r="B64" s="250" t="s">
        <v>1597</v>
      </c>
      <c r="C64" s="251" t="s">
        <v>1617</v>
      </c>
      <c r="D64" s="251" t="s">
        <v>1268</v>
      </c>
      <c r="E64" s="251" t="s">
        <v>1814</v>
      </c>
      <c r="F64" s="11" t="s">
        <v>1937</v>
      </c>
      <c r="G64" s="13">
        <v>421102</v>
      </c>
      <c r="H64" s="13" t="s">
        <v>1634</v>
      </c>
      <c r="I64" s="13" t="s">
        <v>1699</v>
      </c>
      <c r="J64" s="13" t="s">
        <v>1700</v>
      </c>
      <c r="K64" s="260">
        <v>44743</v>
      </c>
      <c r="L64" s="13" t="s">
        <v>1701</v>
      </c>
      <c r="M64" s="13" t="s">
        <v>1860</v>
      </c>
      <c r="N64" s="259" t="s">
        <v>1861</v>
      </c>
      <c r="O64" s="259" t="s">
        <v>1861</v>
      </c>
      <c r="P64" s="25" t="s">
        <v>1735</v>
      </c>
      <c r="Q64" s="15">
        <v>1000</v>
      </c>
      <c r="R64" s="10">
        <v>40.776160000000004</v>
      </c>
      <c r="S64" s="10"/>
      <c r="T64" s="81"/>
      <c r="U64" s="248" t="s">
        <v>1822</v>
      </c>
      <c r="V64" s="249"/>
    </row>
    <row r="65" spans="1:22" ht="31.5" x14ac:dyDescent="0.25">
      <c r="A65" s="207" t="s">
        <v>122</v>
      </c>
      <c r="B65" s="250" t="s">
        <v>1597</v>
      </c>
      <c r="C65" s="251" t="s">
        <v>1617</v>
      </c>
      <c r="D65" s="251" t="s">
        <v>1268</v>
      </c>
      <c r="E65" s="251" t="s">
        <v>1814</v>
      </c>
      <c r="F65" s="11" t="s">
        <v>1937</v>
      </c>
      <c r="G65" s="13">
        <v>421103</v>
      </c>
      <c r="H65" s="13" t="s">
        <v>1635</v>
      </c>
      <c r="I65" s="13" t="s">
        <v>1699</v>
      </c>
      <c r="J65" s="13" t="s">
        <v>1700</v>
      </c>
      <c r="K65" s="260">
        <v>44743</v>
      </c>
      <c r="L65" s="13" t="s">
        <v>1701</v>
      </c>
      <c r="M65" s="13" t="s">
        <v>1860</v>
      </c>
      <c r="N65" s="259" t="s">
        <v>1861</v>
      </c>
      <c r="O65" s="259" t="s">
        <v>1861</v>
      </c>
      <c r="P65" s="25" t="s">
        <v>1736</v>
      </c>
      <c r="Q65" s="15">
        <v>1000</v>
      </c>
      <c r="R65" s="10">
        <v>40.6616</v>
      </c>
      <c r="S65" s="10"/>
      <c r="T65" s="81"/>
      <c r="U65" s="248" t="s">
        <v>1822</v>
      </c>
      <c r="V65" s="249"/>
    </row>
    <row r="66" spans="1:22" ht="31.5" x14ac:dyDescent="0.25">
      <c r="A66" s="207" t="s">
        <v>123</v>
      </c>
      <c r="B66" s="250" t="s">
        <v>1597</v>
      </c>
      <c r="C66" s="251" t="s">
        <v>1617</v>
      </c>
      <c r="D66" s="251" t="s">
        <v>1268</v>
      </c>
      <c r="E66" s="251" t="s">
        <v>1815</v>
      </c>
      <c r="F66" s="11" t="s">
        <v>1937</v>
      </c>
      <c r="G66" s="13">
        <v>421104</v>
      </c>
      <c r="H66" s="13" t="s">
        <v>1636</v>
      </c>
      <c r="I66" s="13" t="s">
        <v>1699</v>
      </c>
      <c r="J66" s="13" t="s">
        <v>1700</v>
      </c>
      <c r="K66" s="260">
        <v>44743</v>
      </c>
      <c r="L66" s="13" t="s">
        <v>1701</v>
      </c>
      <c r="M66" s="13" t="s">
        <v>1860</v>
      </c>
      <c r="N66" s="259" t="s">
        <v>1861</v>
      </c>
      <c r="O66" s="259" t="s">
        <v>1861</v>
      </c>
      <c r="P66" s="25" t="s">
        <v>1842</v>
      </c>
      <c r="Q66" s="15">
        <v>1000</v>
      </c>
      <c r="R66" s="252">
        <v>39.827269999999999</v>
      </c>
      <c r="S66" s="10"/>
      <c r="T66" s="81"/>
      <c r="U66" s="248" t="s">
        <v>1822</v>
      </c>
      <c r="V66" s="249"/>
    </row>
    <row r="67" spans="1:22" ht="31.5" x14ac:dyDescent="0.25">
      <c r="A67" s="207" t="s">
        <v>124</v>
      </c>
      <c r="B67" s="250" t="s">
        <v>1597</v>
      </c>
      <c r="C67" s="251" t="s">
        <v>1576</v>
      </c>
      <c r="D67" s="251" t="s">
        <v>1268</v>
      </c>
      <c r="E67" s="251" t="s">
        <v>1816</v>
      </c>
      <c r="F67" s="11" t="s">
        <v>1938</v>
      </c>
      <c r="G67" s="13">
        <v>323201</v>
      </c>
      <c r="H67" s="13" t="s">
        <v>1638</v>
      </c>
      <c r="I67" s="13" t="s">
        <v>1699</v>
      </c>
      <c r="J67" s="13" t="s">
        <v>1700</v>
      </c>
      <c r="K67" s="260">
        <v>44743</v>
      </c>
      <c r="L67" s="13" t="s">
        <v>1701</v>
      </c>
      <c r="M67" s="13" t="s">
        <v>1860</v>
      </c>
      <c r="N67" s="259" t="s">
        <v>1861</v>
      </c>
      <c r="O67" s="259" t="s">
        <v>1861</v>
      </c>
      <c r="P67" s="25" t="s">
        <v>1737</v>
      </c>
      <c r="Q67" s="15">
        <v>1000</v>
      </c>
      <c r="R67" s="10">
        <v>12.42108</v>
      </c>
      <c r="S67" s="10"/>
      <c r="T67" s="81"/>
      <c r="U67" s="248" t="s">
        <v>1822</v>
      </c>
      <c r="V67" s="249"/>
    </row>
    <row r="68" spans="1:22" ht="31.5" x14ac:dyDescent="0.25">
      <c r="A68" s="207" t="s">
        <v>125</v>
      </c>
      <c r="B68" s="250" t="s">
        <v>1597</v>
      </c>
      <c r="C68" s="251" t="s">
        <v>1576</v>
      </c>
      <c r="D68" s="251" t="s">
        <v>1268</v>
      </c>
      <c r="E68" s="251" t="s">
        <v>1816</v>
      </c>
      <c r="F68" s="11" t="s">
        <v>1938</v>
      </c>
      <c r="G68" s="13">
        <v>323202</v>
      </c>
      <c r="H68" s="13" t="s">
        <v>1639</v>
      </c>
      <c r="I68" s="13" t="s">
        <v>1699</v>
      </c>
      <c r="J68" s="13" t="s">
        <v>1700</v>
      </c>
      <c r="K68" s="260">
        <v>44743</v>
      </c>
      <c r="L68" s="13" t="s">
        <v>1701</v>
      </c>
      <c r="M68" s="13" t="s">
        <v>1860</v>
      </c>
      <c r="N68" s="259" t="s">
        <v>1861</v>
      </c>
      <c r="O68" s="259" t="s">
        <v>1861</v>
      </c>
      <c r="P68" s="25" t="s">
        <v>1738</v>
      </c>
      <c r="Q68" s="15">
        <v>1000</v>
      </c>
      <c r="R68" s="10">
        <v>12.242660000000001</v>
      </c>
      <c r="S68" s="10"/>
      <c r="T68" s="81"/>
      <c r="U68" s="248" t="s">
        <v>1822</v>
      </c>
      <c r="V68" s="249"/>
    </row>
    <row r="69" spans="1:22" ht="31.5" x14ac:dyDescent="0.25">
      <c r="A69" s="207" t="s">
        <v>126</v>
      </c>
      <c r="B69" s="250" t="s">
        <v>1597</v>
      </c>
      <c r="C69" s="251" t="s">
        <v>1618</v>
      </c>
      <c r="D69" s="251" t="s">
        <v>1621</v>
      </c>
      <c r="E69" s="251" t="s">
        <v>1594</v>
      </c>
      <c r="F69" s="11" t="s">
        <v>1931</v>
      </c>
      <c r="G69" s="13">
        <v>622303</v>
      </c>
      <c r="H69" s="13" t="s">
        <v>1649</v>
      </c>
      <c r="I69" s="13" t="s">
        <v>1699</v>
      </c>
      <c r="J69" s="13" t="s">
        <v>1700</v>
      </c>
      <c r="K69" s="260">
        <v>44743</v>
      </c>
      <c r="L69" s="13" t="s">
        <v>1701</v>
      </c>
      <c r="M69" s="13" t="s">
        <v>1860</v>
      </c>
      <c r="N69" s="259" t="s">
        <v>1861</v>
      </c>
      <c r="O69" s="259" t="s">
        <v>1861</v>
      </c>
      <c r="P69" s="25" t="s">
        <v>1739</v>
      </c>
      <c r="Q69" s="15">
        <v>1000</v>
      </c>
      <c r="R69" s="10">
        <v>2.6015160000000002</v>
      </c>
      <c r="S69" s="10"/>
      <c r="T69" s="81"/>
      <c r="U69" s="248" t="s">
        <v>1822</v>
      </c>
      <c r="V69" s="249"/>
    </row>
    <row r="70" spans="1:22" ht="31.5" x14ac:dyDescent="0.25">
      <c r="A70" s="207" t="s">
        <v>127</v>
      </c>
      <c r="B70" s="250" t="s">
        <v>1597</v>
      </c>
      <c r="C70" s="251" t="s">
        <v>1618</v>
      </c>
      <c r="D70" s="251" t="s">
        <v>1621</v>
      </c>
      <c r="E70" s="251" t="s">
        <v>1594</v>
      </c>
      <c r="F70" s="11" t="s">
        <v>1931</v>
      </c>
      <c r="G70" s="13">
        <v>622304</v>
      </c>
      <c r="H70" s="13" t="s">
        <v>1650</v>
      </c>
      <c r="I70" s="13" t="s">
        <v>1699</v>
      </c>
      <c r="J70" s="13" t="s">
        <v>1700</v>
      </c>
      <c r="K70" s="260">
        <v>44743</v>
      </c>
      <c r="L70" s="13" t="s">
        <v>1701</v>
      </c>
      <c r="M70" s="13" t="s">
        <v>1860</v>
      </c>
      <c r="N70" s="259" t="s">
        <v>1861</v>
      </c>
      <c r="O70" s="259" t="s">
        <v>1861</v>
      </c>
      <c r="P70" s="25" t="s">
        <v>1740</v>
      </c>
      <c r="Q70" s="15">
        <v>1000</v>
      </c>
      <c r="R70" s="10">
        <v>2.7298900000000001</v>
      </c>
      <c r="S70" s="10"/>
      <c r="T70" s="81"/>
      <c r="U70" s="248" t="s">
        <v>1822</v>
      </c>
      <c r="V70" s="249"/>
    </row>
    <row r="71" spans="1:22" ht="31.5" x14ac:dyDescent="0.25">
      <c r="A71" s="207" t="s">
        <v>128</v>
      </c>
      <c r="B71" s="250" t="s">
        <v>1597</v>
      </c>
      <c r="C71" s="251" t="s">
        <v>1620</v>
      </c>
      <c r="D71" s="251" t="s">
        <v>1621</v>
      </c>
      <c r="E71" s="251" t="s">
        <v>1589</v>
      </c>
      <c r="F71" s="11" t="s">
        <v>1934</v>
      </c>
      <c r="G71" s="13">
        <v>611204</v>
      </c>
      <c r="H71" s="13" t="s">
        <v>1651</v>
      </c>
      <c r="I71" s="13" t="s">
        <v>1699</v>
      </c>
      <c r="J71" s="13" t="s">
        <v>1700</v>
      </c>
      <c r="K71" s="260">
        <v>44743</v>
      </c>
      <c r="L71" s="13" t="s">
        <v>1701</v>
      </c>
      <c r="M71" s="13" t="s">
        <v>1860</v>
      </c>
      <c r="N71" s="259" t="s">
        <v>1861</v>
      </c>
      <c r="O71" s="259" t="s">
        <v>1861</v>
      </c>
      <c r="P71" s="25" t="s">
        <v>1741</v>
      </c>
      <c r="Q71" s="15">
        <v>1000</v>
      </c>
      <c r="R71" s="10">
        <v>29.113827999999998</v>
      </c>
      <c r="S71" s="10"/>
      <c r="T71" s="81"/>
      <c r="U71" s="248" t="s">
        <v>1822</v>
      </c>
      <c r="V71" s="249"/>
    </row>
    <row r="72" spans="1:22" ht="31.5" x14ac:dyDescent="0.25">
      <c r="A72" s="207" t="s">
        <v>129</v>
      </c>
      <c r="B72" s="250" t="s">
        <v>1597</v>
      </c>
      <c r="C72" s="251" t="s">
        <v>1617</v>
      </c>
      <c r="D72" s="251" t="s">
        <v>1268</v>
      </c>
      <c r="E72" s="251" t="s">
        <v>1813</v>
      </c>
      <c r="F72" s="11" t="s">
        <v>1939</v>
      </c>
      <c r="G72" s="13">
        <v>421201</v>
      </c>
      <c r="H72" s="13" t="s">
        <v>1624</v>
      </c>
      <c r="I72" s="13" t="s">
        <v>1699</v>
      </c>
      <c r="J72" s="13" t="s">
        <v>1700</v>
      </c>
      <c r="K72" s="260">
        <v>44743</v>
      </c>
      <c r="L72" s="13" t="s">
        <v>1701</v>
      </c>
      <c r="M72" s="13" t="s">
        <v>1860</v>
      </c>
      <c r="N72" s="259" t="s">
        <v>1861</v>
      </c>
      <c r="O72" s="259" t="s">
        <v>1861</v>
      </c>
      <c r="P72" s="25" t="s">
        <v>1742</v>
      </c>
      <c r="Q72" s="15">
        <v>1000</v>
      </c>
      <c r="R72" s="10">
        <v>9.0472699999999993</v>
      </c>
      <c r="S72" s="10"/>
      <c r="T72" s="81"/>
      <c r="U72" s="248" t="s">
        <v>1822</v>
      </c>
      <c r="V72" s="249"/>
    </row>
    <row r="73" spans="1:22" ht="31.5" x14ac:dyDescent="0.25">
      <c r="A73" s="207" t="s">
        <v>130</v>
      </c>
      <c r="B73" s="250" t="s">
        <v>1597</v>
      </c>
      <c r="C73" s="251" t="s">
        <v>1617</v>
      </c>
      <c r="D73" s="251" t="s">
        <v>1268</v>
      </c>
      <c r="E73" s="251" t="s">
        <v>1813</v>
      </c>
      <c r="F73" s="11" t="s">
        <v>1939</v>
      </c>
      <c r="G73" s="13">
        <v>421202</v>
      </c>
      <c r="H73" s="13" t="s">
        <v>1652</v>
      </c>
      <c r="I73" s="13" t="s">
        <v>1699</v>
      </c>
      <c r="J73" s="13" t="s">
        <v>1700</v>
      </c>
      <c r="K73" s="260">
        <v>44743</v>
      </c>
      <c r="L73" s="13" t="s">
        <v>1701</v>
      </c>
      <c r="M73" s="13" t="s">
        <v>1860</v>
      </c>
      <c r="N73" s="259" t="s">
        <v>1861</v>
      </c>
      <c r="O73" s="259" t="s">
        <v>1861</v>
      </c>
      <c r="P73" s="25" t="s">
        <v>1743</v>
      </c>
      <c r="Q73" s="15">
        <v>1000</v>
      </c>
      <c r="R73" s="10">
        <v>5.5299100000000001</v>
      </c>
      <c r="S73" s="10"/>
      <c r="T73" s="81"/>
      <c r="U73" s="248" t="s">
        <v>1822</v>
      </c>
      <c r="V73" s="249"/>
    </row>
    <row r="74" spans="1:22" ht="25.5" x14ac:dyDescent="0.25">
      <c r="A74" s="207" t="s">
        <v>131</v>
      </c>
      <c r="B74" s="250" t="s">
        <v>1597</v>
      </c>
      <c r="C74" s="251" t="s">
        <v>1620</v>
      </c>
      <c r="D74" s="251" t="s">
        <v>1268</v>
      </c>
      <c r="E74" s="251" t="s">
        <v>1592</v>
      </c>
      <c r="F74" s="11" t="s">
        <v>1940</v>
      </c>
      <c r="G74" s="13">
        <v>615201</v>
      </c>
      <c r="H74" s="13" t="s">
        <v>1641</v>
      </c>
      <c r="I74" s="13" t="s">
        <v>1699</v>
      </c>
      <c r="J74" s="13" t="s">
        <v>1700</v>
      </c>
      <c r="K74" s="260">
        <v>44743</v>
      </c>
      <c r="L74" s="13" t="s">
        <v>1701</v>
      </c>
      <c r="M74" s="13" t="s">
        <v>1860</v>
      </c>
      <c r="N74" s="259" t="s">
        <v>1861</v>
      </c>
      <c r="O74" s="259" t="s">
        <v>1861</v>
      </c>
      <c r="P74" s="25" t="s">
        <v>1745</v>
      </c>
      <c r="Q74" s="15">
        <v>1000</v>
      </c>
      <c r="R74" s="10">
        <v>22.088455</v>
      </c>
      <c r="S74" s="10"/>
      <c r="T74" s="81"/>
      <c r="U74" s="368" t="s">
        <v>1821</v>
      </c>
      <c r="V74" s="369"/>
    </row>
    <row r="75" spans="1:22" ht="31.5" x14ac:dyDescent="0.25">
      <c r="A75" s="207" t="s">
        <v>132</v>
      </c>
      <c r="B75" s="250" t="s">
        <v>1597</v>
      </c>
      <c r="C75" s="251" t="s">
        <v>1620</v>
      </c>
      <c r="D75" s="251" t="s">
        <v>1268</v>
      </c>
      <c r="E75" s="251" t="s">
        <v>1592</v>
      </c>
      <c r="F75" s="11" t="s">
        <v>1940</v>
      </c>
      <c r="G75" s="13">
        <v>615202</v>
      </c>
      <c r="H75" s="13" t="s">
        <v>1654</v>
      </c>
      <c r="I75" s="13" t="s">
        <v>1699</v>
      </c>
      <c r="J75" s="13" t="s">
        <v>1700</v>
      </c>
      <c r="K75" s="260">
        <v>44743</v>
      </c>
      <c r="L75" s="13" t="s">
        <v>1701</v>
      </c>
      <c r="M75" s="13" t="s">
        <v>1860</v>
      </c>
      <c r="N75" s="259" t="s">
        <v>1861</v>
      </c>
      <c r="O75" s="259" t="s">
        <v>1861</v>
      </c>
      <c r="P75" s="25" t="s">
        <v>1746</v>
      </c>
      <c r="Q75" s="15">
        <v>1000</v>
      </c>
      <c r="R75" s="10">
        <v>21.771301999999999</v>
      </c>
      <c r="S75" s="10"/>
      <c r="T75" s="81"/>
      <c r="U75" s="248" t="s">
        <v>1822</v>
      </c>
      <c r="V75" s="248"/>
    </row>
    <row r="76" spans="1:22" ht="31.5" x14ac:dyDescent="0.25">
      <c r="A76" s="207" t="s">
        <v>133</v>
      </c>
      <c r="B76" s="250" t="s">
        <v>1597</v>
      </c>
      <c r="C76" s="251" t="s">
        <v>1620</v>
      </c>
      <c r="D76" s="251" t="s">
        <v>1268</v>
      </c>
      <c r="E76" s="251" t="s">
        <v>1592</v>
      </c>
      <c r="F76" s="11" t="s">
        <v>1940</v>
      </c>
      <c r="G76" s="13">
        <v>615203</v>
      </c>
      <c r="H76" s="13" t="s">
        <v>1627</v>
      </c>
      <c r="I76" s="13" t="s">
        <v>1699</v>
      </c>
      <c r="J76" s="13" t="s">
        <v>1700</v>
      </c>
      <c r="K76" s="260">
        <v>44743</v>
      </c>
      <c r="L76" s="13" t="s">
        <v>1701</v>
      </c>
      <c r="M76" s="13" t="s">
        <v>1860</v>
      </c>
      <c r="N76" s="259" t="s">
        <v>1861</v>
      </c>
      <c r="O76" s="259" t="s">
        <v>1861</v>
      </c>
      <c r="P76" s="25" t="s">
        <v>1747</v>
      </c>
      <c r="Q76" s="15">
        <v>1000</v>
      </c>
      <c r="R76" s="10">
        <v>21.716728</v>
      </c>
      <c r="S76" s="10"/>
      <c r="T76" s="81"/>
      <c r="U76" s="248" t="s">
        <v>1822</v>
      </c>
      <c r="V76" s="248"/>
    </row>
    <row r="77" spans="1:22" ht="31.5" x14ac:dyDescent="0.25">
      <c r="A77" s="207" t="s">
        <v>134</v>
      </c>
      <c r="B77" s="250" t="s">
        <v>1597</v>
      </c>
      <c r="C77" s="251" t="s">
        <v>1620</v>
      </c>
      <c r="D77" s="251" t="s">
        <v>1268</v>
      </c>
      <c r="E77" s="251" t="s">
        <v>1592</v>
      </c>
      <c r="F77" s="11" t="s">
        <v>1941</v>
      </c>
      <c r="G77" s="13" t="s">
        <v>1615</v>
      </c>
      <c r="H77" s="13" t="s">
        <v>1653</v>
      </c>
      <c r="I77" s="13" t="s">
        <v>1699</v>
      </c>
      <c r="J77" s="13" t="s">
        <v>1700</v>
      </c>
      <c r="K77" s="260">
        <v>44743</v>
      </c>
      <c r="L77" s="13" t="s">
        <v>1701</v>
      </c>
      <c r="M77" s="13" t="s">
        <v>1860</v>
      </c>
      <c r="N77" s="259" t="s">
        <v>1861</v>
      </c>
      <c r="O77" s="259" t="s">
        <v>1861</v>
      </c>
      <c r="P77" s="25" t="s">
        <v>1744</v>
      </c>
      <c r="Q77" s="15">
        <v>1000</v>
      </c>
      <c r="R77" s="10">
        <v>-22.413150000000002</v>
      </c>
      <c r="S77" s="10"/>
      <c r="T77" s="81"/>
      <c r="U77" s="248" t="s">
        <v>1822</v>
      </c>
      <c r="V77" s="248"/>
    </row>
    <row r="78" spans="1:22" ht="31.5" x14ac:dyDescent="0.25">
      <c r="A78" s="207" t="s">
        <v>135</v>
      </c>
      <c r="B78" s="250" t="s">
        <v>1597</v>
      </c>
      <c r="C78" s="251" t="s">
        <v>1618</v>
      </c>
      <c r="D78" s="251" t="s">
        <v>1268</v>
      </c>
      <c r="E78" s="251" t="e">
        <v>#N/A</v>
      </c>
      <c r="F78" s="11" t="s">
        <v>1941</v>
      </c>
      <c r="G78" s="13" t="s">
        <v>1615</v>
      </c>
      <c r="H78" s="13" t="s">
        <v>1849</v>
      </c>
      <c r="I78" s="13" t="s">
        <v>1699</v>
      </c>
      <c r="J78" s="13" t="s">
        <v>1700</v>
      </c>
      <c r="K78" s="260">
        <v>44743</v>
      </c>
      <c r="L78" s="13" t="s">
        <v>1701</v>
      </c>
      <c r="M78" s="13" t="s">
        <v>1860</v>
      </c>
      <c r="N78" s="259" t="s">
        <v>1861</v>
      </c>
      <c r="O78" s="259" t="s">
        <v>1861</v>
      </c>
      <c r="P78" s="25" t="s">
        <v>1851</v>
      </c>
      <c r="Q78" s="15">
        <v>1000</v>
      </c>
      <c r="R78" s="10">
        <v>-1.6621189999999999</v>
      </c>
      <c r="S78" s="10"/>
      <c r="T78" s="81"/>
      <c r="U78" s="248" t="s">
        <v>1822</v>
      </c>
      <c r="V78" s="248"/>
    </row>
    <row r="79" spans="1:22" ht="31.5" x14ac:dyDescent="0.25">
      <c r="A79" s="207" t="s">
        <v>136</v>
      </c>
      <c r="B79" s="250" t="s">
        <v>1597</v>
      </c>
      <c r="C79" s="251" t="s">
        <v>1620</v>
      </c>
      <c r="D79" s="251" t="s">
        <v>1621</v>
      </c>
      <c r="E79" s="251" t="s">
        <v>1595</v>
      </c>
      <c r="F79" s="11" t="s">
        <v>1942</v>
      </c>
      <c r="G79" s="13">
        <v>623301</v>
      </c>
      <c r="H79" s="13" t="s">
        <v>1655</v>
      </c>
      <c r="I79" s="13" t="s">
        <v>1699</v>
      </c>
      <c r="J79" s="13" t="s">
        <v>1700</v>
      </c>
      <c r="K79" s="260">
        <v>44743</v>
      </c>
      <c r="L79" s="13" t="s">
        <v>1701</v>
      </c>
      <c r="M79" s="13" t="s">
        <v>1860</v>
      </c>
      <c r="N79" s="259" t="s">
        <v>1861</v>
      </c>
      <c r="O79" s="259" t="s">
        <v>1861</v>
      </c>
      <c r="P79" s="25" t="s">
        <v>1748</v>
      </c>
      <c r="Q79" s="15">
        <v>1000</v>
      </c>
      <c r="R79" s="252">
        <v>8.1301640000000006</v>
      </c>
      <c r="S79" s="10"/>
      <c r="T79" s="81"/>
      <c r="U79" s="248" t="s">
        <v>1822</v>
      </c>
      <c r="V79" s="248"/>
    </row>
    <row r="80" spans="1:22" ht="31.5" x14ac:dyDescent="0.25">
      <c r="A80" s="207" t="s">
        <v>137</v>
      </c>
      <c r="B80" s="250" t="s">
        <v>1597</v>
      </c>
      <c r="C80" s="251" t="s">
        <v>1620</v>
      </c>
      <c r="D80" s="251" t="s">
        <v>1621</v>
      </c>
      <c r="E80" s="251" t="s">
        <v>1595</v>
      </c>
      <c r="F80" s="11" t="s">
        <v>1942</v>
      </c>
      <c r="G80" s="13">
        <v>623302</v>
      </c>
      <c r="H80" s="13" t="s">
        <v>1850</v>
      </c>
      <c r="I80" s="13" t="s">
        <v>1699</v>
      </c>
      <c r="J80" s="13" t="s">
        <v>1700</v>
      </c>
      <c r="K80" s="260">
        <v>44743</v>
      </c>
      <c r="L80" s="13" t="s">
        <v>1701</v>
      </c>
      <c r="M80" s="13" t="s">
        <v>1860</v>
      </c>
      <c r="N80" s="259" t="s">
        <v>1861</v>
      </c>
      <c r="O80" s="259" t="s">
        <v>1861</v>
      </c>
      <c r="P80" s="25" t="s">
        <v>1852</v>
      </c>
      <c r="Q80" s="15">
        <v>1000</v>
      </c>
      <c r="R80" s="10">
        <v>1.107113</v>
      </c>
      <c r="S80" s="10"/>
      <c r="T80" s="81"/>
      <c r="U80" s="248" t="s">
        <v>1822</v>
      </c>
      <c r="V80" s="248"/>
    </row>
    <row r="81" spans="1:22" ht="31.5" x14ac:dyDescent="0.25">
      <c r="A81" s="207" t="s">
        <v>138</v>
      </c>
      <c r="B81" s="250" t="s">
        <v>1597</v>
      </c>
      <c r="C81" s="251" t="s">
        <v>1620</v>
      </c>
      <c r="D81" s="251" t="s">
        <v>1621</v>
      </c>
      <c r="E81" s="251" t="s">
        <v>1589</v>
      </c>
      <c r="F81" s="11" t="s">
        <v>1934</v>
      </c>
      <c r="G81" s="13">
        <v>611205</v>
      </c>
      <c r="H81" s="13" t="s">
        <v>1656</v>
      </c>
      <c r="I81" s="13" t="s">
        <v>1699</v>
      </c>
      <c r="J81" s="13" t="s">
        <v>1700</v>
      </c>
      <c r="K81" s="260">
        <v>44743</v>
      </c>
      <c r="L81" s="13" t="s">
        <v>1701</v>
      </c>
      <c r="M81" s="13" t="s">
        <v>1860</v>
      </c>
      <c r="N81" s="259" t="s">
        <v>1861</v>
      </c>
      <c r="O81" s="259" t="s">
        <v>1861</v>
      </c>
      <c r="P81" s="25" t="s">
        <v>1843</v>
      </c>
      <c r="Q81" s="15">
        <v>1000</v>
      </c>
      <c r="R81" s="10">
        <v>21.311900000000001</v>
      </c>
      <c r="S81" s="10"/>
      <c r="T81" s="81"/>
      <c r="U81" s="248" t="s">
        <v>1822</v>
      </c>
      <c r="V81" s="248"/>
    </row>
    <row r="82" spans="1:22" ht="31.5" x14ac:dyDescent="0.25">
      <c r="A82" s="207" t="s">
        <v>139</v>
      </c>
      <c r="B82" s="250" t="s">
        <v>1597</v>
      </c>
      <c r="C82" s="251" t="s">
        <v>1620</v>
      </c>
      <c r="D82" s="251" t="s">
        <v>1622</v>
      </c>
      <c r="E82" s="251" t="s">
        <v>1589</v>
      </c>
      <c r="F82" s="11" t="s">
        <v>1934</v>
      </c>
      <c r="G82" s="13">
        <v>611206</v>
      </c>
      <c r="H82" s="13" t="s">
        <v>1657</v>
      </c>
      <c r="I82" s="13" t="s">
        <v>1699</v>
      </c>
      <c r="J82" s="13" t="s">
        <v>1700</v>
      </c>
      <c r="K82" s="260">
        <v>44743</v>
      </c>
      <c r="L82" s="13" t="s">
        <v>1701</v>
      </c>
      <c r="M82" s="13" t="s">
        <v>1860</v>
      </c>
      <c r="N82" s="259" t="s">
        <v>1861</v>
      </c>
      <c r="O82" s="259" t="s">
        <v>1861</v>
      </c>
      <c r="P82" s="25" t="s">
        <v>1749</v>
      </c>
      <c r="Q82" s="15">
        <v>1000</v>
      </c>
      <c r="R82" s="10">
        <v>0.392266</v>
      </c>
      <c r="S82" s="10"/>
      <c r="T82" s="81"/>
      <c r="U82" s="248" t="s">
        <v>1822</v>
      </c>
      <c r="V82" s="248"/>
    </row>
    <row r="83" spans="1:22" ht="31.5" x14ac:dyDescent="0.25">
      <c r="A83" s="207" t="s">
        <v>140</v>
      </c>
      <c r="B83" s="250" t="s">
        <v>1597</v>
      </c>
      <c r="C83" s="251" t="s">
        <v>1620</v>
      </c>
      <c r="D83" s="251" t="s">
        <v>1268</v>
      </c>
      <c r="E83" s="251" t="s">
        <v>1589</v>
      </c>
      <c r="F83" s="11" t="s">
        <v>1934</v>
      </c>
      <c r="G83" s="13">
        <v>611207</v>
      </c>
      <c r="H83" s="13" t="s">
        <v>1658</v>
      </c>
      <c r="I83" s="13" t="s">
        <v>1699</v>
      </c>
      <c r="J83" s="13" t="s">
        <v>1700</v>
      </c>
      <c r="K83" s="260">
        <v>44743</v>
      </c>
      <c r="L83" s="13" t="s">
        <v>1701</v>
      </c>
      <c r="M83" s="13" t="s">
        <v>1860</v>
      </c>
      <c r="N83" s="259" t="s">
        <v>1861</v>
      </c>
      <c r="O83" s="259" t="s">
        <v>1861</v>
      </c>
      <c r="P83" s="25" t="s">
        <v>1750</v>
      </c>
      <c r="Q83" s="15">
        <v>1000</v>
      </c>
      <c r="R83" s="10">
        <v>13.840551000000001</v>
      </c>
      <c r="S83" s="10"/>
      <c r="T83" s="81"/>
      <c r="U83" s="248" t="s">
        <v>1822</v>
      </c>
      <c r="V83" s="248"/>
    </row>
    <row r="84" spans="1:22" ht="31.5" x14ac:dyDescent="0.25">
      <c r="A84" s="207" t="s">
        <v>141</v>
      </c>
      <c r="B84" s="250" t="s">
        <v>1597</v>
      </c>
      <c r="C84" s="251" t="s">
        <v>1620</v>
      </c>
      <c r="D84" s="251" t="s">
        <v>1268</v>
      </c>
      <c r="E84" s="251" t="s">
        <v>1589</v>
      </c>
      <c r="F84" s="11" t="s">
        <v>1934</v>
      </c>
      <c r="G84" s="13">
        <v>611208</v>
      </c>
      <c r="H84" s="13" t="s">
        <v>1837</v>
      </c>
      <c r="I84" s="13" t="s">
        <v>1699</v>
      </c>
      <c r="J84" s="13" t="s">
        <v>1700</v>
      </c>
      <c r="K84" s="260">
        <v>44743</v>
      </c>
      <c r="L84" s="13" t="s">
        <v>1701</v>
      </c>
      <c r="M84" s="13" t="s">
        <v>1860</v>
      </c>
      <c r="N84" s="259" t="s">
        <v>1861</v>
      </c>
      <c r="O84" s="259" t="s">
        <v>1861</v>
      </c>
      <c r="P84" s="25" t="s">
        <v>1751</v>
      </c>
      <c r="Q84" s="15">
        <v>1000</v>
      </c>
      <c r="R84" s="10">
        <v>0</v>
      </c>
      <c r="S84" s="10"/>
      <c r="T84" s="81"/>
      <c r="U84" s="248" t="s">
        <v>1822</v>
      </c>
      <c r="V84" s="248"/>
    </row>
    <row r="85" spans="1:22" ht="31.5" x14ac:dyDescent="0.25">
      <c r="A85" s="207" t="s">
        <v>142</v>
      </c>
      <c r="B85" s="250" t="s">
        <v>1597</v>
      </c>
      <c r="C85" s="251" t="s">
        <v>1620</v>
      </c>
      <c r="D85" s="251" t="s">
        <v>1622</v>
      </c>
      <c r="E85" s="251" t="s">
        <v>1589</v>
      </c>
      <c r="F85" s="11" t="s">
        <v>1934</v>
      </c>
      <c r="G85" s="13">
        <v>611209</v>
      </c>
      <c r="H85" s="13" t="s">
        <v>1659</v>
      </c>
      <c r="I85" s="13" t="s">
        <v>1699</v>
      </c>
      <c r="J85" s="13" t="s">
        <v>1700</v>
      </c>
      <c r="K85" s="260">
        <v>44743</v>
      </c>
      <c r="L85" s="13" t="s">
        <v>1701</v>
      </c>
      <c r="M85" s="13" t="s">
        <v>1860</v>
      </c>
      <c r="N85" s="259" t="s">
        <v>1861</v>
      </c>
      <c r="O85" s="259" t="s">
        <v>1861</v>
      </c>
      <c r="P85" s="25" t="s">
        <v>1752</v>
      </c>
      <c r="Q85" s="15">
        <v>1000</v>
      </c>
      <c r="R85" s="10">
        <v>18.385415000000002</v>
      </c>
      <c r="S85" s="10"/>
      <c r="T85" s="81"/>
      <c r="U85" s="248" t="s">
        <v>1822</v>
      </c>
      <c r="V85" s="248"/>
    </row>
    <row r="86" spans="1:22" ht="31.5" x14ac:dyDescent="0.25">
      <c r="A86" s="207" t="s">
        <v>143</v>
      </c>
      <c r="B86" s="250" t="s">
        <v>1597</v>
      </c>
      <c r="C86" s="251" t="s">
        <v>1620</v>
      </c>
      <c r="D86" s="251" t="s">
        <v>1622</v>
      </c>
      <c r="E86" s="251" t="s">
        <v>1589</v>
      </c>
      <c r="F86" s="11" t="s">
        <v>1934</v>
      </c>
      <c r="G86" s="13">
        <v>611210</v>
      </c>
      <c r="H86" s="13" t="s">
        <v>1660</v>
      </c>
      <c r="I86" s="13" t="s">
        <v>1699</v>
      </c>
      <c r="J86" s="13" t="s">
        <v>1700</v>
      </c>
      <c r="K86" s="260">
        <v>44743</v>
      </c>
      <c r="L86" s="13" t="s">
        <v>1701</v>
      </c>
      <c r="M86" s="13" t="s">
        <v>1860</v>
      </c>
      <c r="N86" s="259" t="s">
        <v>1861</v>
      </c>
      <c r="O86" s="259" t="s">
        <v>1861</v>
      </c>
      <c r="P86" s="25" t="s">
        <v>1753</v>
      </c>
      <c r="Q86" s="15">
        <v>1000</v>
      </c>
      <c r="R86" s="10">
        <v>16.998709999999999</v>
      </c>
      <c r="S86" s="10"/>
      <c r="T86" s="81"/>
      <c r="U86" s="248" t="s">
        <v>1822</v>
      </c>
      <c r="V86" s="248"/>
    </row>
    <row r="87" spans="1:22" ht="31.5" x14ac:dyDescent="0.25">
      <c r="A87" s="207" t="s">
        <v>144</v>
      </c>
      <c r="B87" s="250" t="s">
        <v>1597</v>
      </c>
      <c r="C87" s="251" t="s">
        <v>1620</v>
      </c>
      <c r="D87" s="251" t="s">
        <v>1622</v>
      </c>
      <c r="E87" s="251" t="s">
        <v>1589</v>
      </c>
      <c r="F87" s="11" t="s">
        <v>1934</v>
      </c>
      <c r="G87" s="13">
        <v>611211</v>
      </c>
      <c r="H87" s="13" t="s">
        <v>1661</v>
      </c>
      <c r="I87" s="13" t="s">
        <v>1699</v>
      </c>
      <c r="J87" s="13" t="s">
        <v>1700</v>
      </c>
      <c r="K87" s="260">
        <v>44743</v>
      </c>
      <c r="L87" s="13" t="s">
        <v>1701</v>
      </c>
      <c r="M87" s="13" t="s">
        <v>1860</v>
      </c>
      <c r="N87" s="259" t="s">
        <v>1861</v>
      </c>
      <c r="O87" s="259" t="s">
        <v>1861</v>
      </c>
      <c r="P87" s="25" t="s">
        <v>1754</v>
      </c>
      <c r="Q87" s="15">
        <v>1000</v>
      </c>
      <c r="R87" s="10">
        <v>11.19388</v>
      </c>
      <c r="S87" s="10"/>
      <c r="T87" s="81"/>
      <c r="U87" s="248" t="s">
        <v>1822</v>
      </c>
      <c r="V87" s="248"/>
    </row>
    <row r="88" spans="1:22" ht="31.5" x14ac:dyDescent="0.25">
      <c r="A88" s="207" t="s">
        <v>145</v>
      </c>
      <c r="B88" s="250" t="s">
        <v>1597</v>
      </c>
      <c r="C88" s="251" t="s">
        <v>1620</v>
      </c>
      <c r="D88" s="251" t="s">
        <v>1622</v>
      </c>
      <c r="E88" s="251" t="s">
        <v>1589</v>
      </c>
      <c r="F88" s="11" t="s">
        <v>1934</v>
      </c>
      <c r="G88" s="13">
        <v>611212</v>
      </c>
      <c r="H88" s="13" t="s">
        <v>1662</v>
      </c>
      <c r="I88" s="13" t="s">
        <v>1699</v>
      </c>
      <c r="J88" s="13" t="s">
        <v>1700</v>
      </c>
      <c r="K88" s="260">
        <v>44743</v>
      </c>
      <c r="L88" s="13" t="s">
        <v>1701</v>
      </c>
      <c r="M88" s="13" t="s">
        <v>1860</v>
      </c>
      <c r="N88" s="259" t="s">
        <v>1861</v>
      </c>
      <c r="O88" s="259" t="s">
        <v>1861</v>
      </c>
      <c r="P88" s="25" t="s">
        <v>1755</v>
      </c>
      <c r="Q88" s="15">
        <v>1000</v>
      </c>
      <c r="R88" s="10">
        <v>19.764569999999999</v>
      </c>
      <c r="S88" s="10"/>
      <c r="T88" s="81"/>
      <c r="U88" s="248" t="s">
        <v>1822</v>
      </c>
      <c r="V88" s="248"/>
    </row>
    <row r="89" spans="1:22" ht="31.5" x14ac:dyDescent="0.25">
      <c r="A89" s="207" t="s">
        <v>146</v>
      </c>
      <c r="B89" s="250" t="s">
        <v>1597</v>
      </c>
      <c r="C89" s="251" t="s">
        <v>1620</v>
      </c>
      <c r="D89" s="251" t="s">
        <v>1622</v>
      </c>
      <c r="E89" s="251" t="s">
        <v>1589</v>
      </c>
      <c r="F89" s="11" t="s">
        <v>1934</v>
      </c>
      <c r="G89" s="13">
        <v>611213</v>
      </c>
      <c r="H89" s="13" t="s">
        <v>1663</v>
      </c>
      <c r="I89" s="13" t="s">
        <v>1699</v>
      </c>
      <c r="J89" s="13" t="s">
        <v>1700</v>
      </c>
      <c r="K89" s="260">
        <v>44743</v>
      </c>
      <c r="L89" s="13" t="s">
        <v>1701</v>
      </c>
      <c r="M89" s="13" t="s">
        <v>1860</v>
      </c>
      <c r="N89" s="259" t="s">
        <v>1861</v>
      </c>
      <c r="O89" s="259" t="s">
        <v>1861</v>
      </c>
      <c r="P89" s="25" t="s">
        <v>1756</v>
      </c>
      <c r="Q89" s="15">
        <v>1000</v>
      </c>
      <c r="R89" s="10">
        <v>21.706490000000002</v>
      </c>
      <c r="S89" s="10"/>
      <c r="T89" s="81"/>
      <c r="U89" s="248" t="s">
        <v>1822</v>
      </c>
      <c r="V89" s="248"/>
    </row>
    <row r="90" spans="1:22" ht="31.5" x14ac:dyDescent="0.25">
      <c r="A90" s="207" t="s">
        <v>147</v>
      </c>
      <c r="B90" s="250" t="s">
        <v>1597</v>
      </c>
      <c r="C90" s="251" t="s">
        <v>1620</v>
      </c>
      <c r="D90" s="251" t="s">
        <v>1623</v>
      </c>
      <c r="E90" s="251" t="s">
        <v>1589</v>
      </c>
      <c r="F90" s="11" t="s">
        <v>1934</v>
      </c>
      <c r="G90" s="13">
        <v>611214</v>
      </c>
      <c r="H90" s="13" t="s">
        <v>1664</v>
      </c>
      <c r="I90" s="13" t="s">
        <v>1699</v>
      </c>
      <c r="J90" s="13" t="s">
        <v>1700</v>
      </c>
      <c r="K90" s="260">
        <v>44743</v>
      </c>
      <c r="L90" s="13" t="s">
        <v>1701</v>
      </c>
      <c r="M90" s="13" t="s">
        <v>1860</v>
      </c>
      <c r="N90" s="259" t="s">
        <v>1861</v>
      </c>
      <c r="O90" s="259" t="s">
        <v>1861</v>
      </c>
      <c r="P90" s="25" t="s">
        <v>1757</v>
      </c>
      <c r="Q90" s="15">
        <v>1000</v>
      </c>
      <c r="R90" s="10">
        <v>2.8267099999999998</v>
      </c>
      <c r="S90" s="10"/>
      <c r="T90" s="81"/>
      <c r="U90" s="248" t="s">
        <v>1822</v>
      </c>
      <c r="V90" s="248"/>
    </row>
    <row r="91" spans="1:22" ht="31.5" x14ac:dyDescent="0.25">
      <c r="A91" s="207" t="s">
        <v>148</v>
      </c>
      <c r="B91" s="250" t="s">
        <v>1597</v>
      </c>
      <c r="C91" s="251" t="s">
        <v>1620</v>
      </c>
      <c r="D91" s="251" t="s">
        <v>1623</v>
      </c>
      <c r="E91" s="251" t="s">
        <v>1589</v>
      </c>
      <c r="F91" s="11" t="s">
        <v>1934</v>
      </c>
      <c r="G91" s="13">
        <v>611215</v>
      </c>
      <c r="H91" s="13" t="s">
        <v>1665</v>
      </c>
      <c r="I91" s="13" t="s">
        <v>1699</v>
      </c>
      <c r="J91" s="13" t="s">
        <v>1700</v>
      </c>
      <c r="K91" s="260">
        <v>44743</v>
      </c>
      <c r="L91" s="13" t="s">
        <v>1701</v>
      </c>
      <c r="M91" s="13" t="s">
        <v>1860</v>
      </c>
      <c r="N91" s="259" t="s">
        <v>1861</v>
      </c>
      <c r="O91" s="259" t="s">
        <v>1861</v>
      </c>
      <c r="P91" s="25" t="s">
        <v>1758</v>
      </c>
      <c r="Q91" s="15">
        <v>1000</v>
      </c>
      <c r="R91" s="10">
        <v>1.3797299999999999</v>
      </c>
      <c r="S91" s="10"/>
      <c r="T91" s="81"/>
      <c r="U91" s="248" t="s">
        <v>1822</v>
      </c>
      <c r="V91" s="248"/>
    </row>
    <row r="92" spans="1:22" ht="31.5" x14ac:dyDescent="0.25">
      <c r="A92" s="207" t="s">
        <v>149</v>
      </c>
      <c r="B92" s="250" t="s">
        <v>1597</v>
      </c>
      <c r="C92" s="251" t="s">
        <v>1620</v>
      </c>
      <c r="D92" s="251" t="s">
        <v>1268</v>
      </c>
      <c r="E92" s="251" t="s">
        <v>1589</v>
      </c>
      <c r="F92" s="11" t="s">
        <v>1934</v>
      </c>
      <c r="G92" s="13">
        <v>611216</v>
      </c>
      <c r="H92" s="13" t="s">
        <v>1666</v>
      </c>
      <c r="I92" s="13" t="s">
        <v>1699</v>
      </c>
      <c r="J92" s="13" t="s">
        <v>1700</v>
      </c>
      <c r="K92" s="260">
        <v>44743</v>
      </c>
      <c r="L92" s="13" t="s">
        <v>1701</v>
      </c>
      <c r="M92" s="13" t="s">
        <v>1860</v>
      </c>
      <c r="N92" s="259" t="s">
        <v>1861</v>
      </c>
      <c r="O92" s="259" t="s">
        <v>1861</v>
      </c>
      <c r="P92" s="25" t="s">
        <v>1759</v>
      </c>
      <c r="Q92" s="15">
        <v>1000</v>
      </c>
      <c r="R92" s="10">
        <v>82.247039999999998</v>
      </c>
      <c r="S92" s="10"/>
      <c r="T92" s="81"/>
      <c r="U92" s="248" t="s">
        <v>1822</v>
      </c>
      <c r="V92" s="248"/>
    </row>
    <row r="93" spans="1:22" ht="31.5" x14ac:dyDescent="0.25">
      <c r="A93" s="207" t="s">
        <v>150</v>
      </c>
      <c r="B93" s="257" t="s">
        <v>1597</v>
      </c>
      <c r="C93" s="251" t="s">
        <v>1620</v>
      </c>
      <c r="D93" s="251" t="s">
        <v>1622</v>
      </c>
      <c r="E93" s="251" t="s">
        <v>1589</v>
      </c>
      <c r="F93" s="11" t="s">
        <v>1934</v>
      </c>
      <c r="G93" s="13">
        <v>611217</v>
      </c>
      <c r="H93" s="13" t="s">
        <v>1667</v>
      </c>
      <c r="I93" s="13" t="s">
        <v>1699</v>
      </c>
      <c r="J93" s="13" t="s">
        <v>1700</v>
      </c>
      <c r="K93" s="260">
        <v>44743</v>
      </c>
      <c r="L93" s="13" t="s">
        <v>1701</v>
      </c>
      <c r="M93" s="13" t="s">
        <v>1860</v>
      </c>
      <c r="N93" s="259" t="s">
        <v>1861</v>
      </c>
      <c r="O93" s="259" t="s">
        <v>1861</v>
      </c>
      <c r="P93" s="25" t="s">
        <v>1760</v>
      </c>
      <c r="Q93" s="15">
        <v>1000</v>
      </c>
      <c r="R93" s="10">
        <v>81.862390000000005</v>
      </c>
      <c r="S93" s="10"/>
      <c r="T93" s="81"/>
      <c r="U93" s="255" t="s">
        <v>1822</v>
      </c>
      <c r="V93" s="248"/>
    </row>
    <row r="94" spans="1:22" ht="31.5" x14ac:dyDescent="0.25">
      <c r="A94" s="207" t="s">
        <v>151</v>
      </c>
      <c r="B94" s="257" t="s">
        <v>1597</v>
      </c>
      <c r="C94" s="251" t="s">
        <v>1620</v>
      </c>
      <c r="D94" s="251" t="s">
        <v>1621</v>
      </c>
      <c r="E94" s="251" t="s">
        <v>1589</v>
      </c>
      <c r="F94" s="11" t="s">
        <v>1934</v>
      </c>
      <c r="G94" s="13">
        <v>611220</v>
      </c>
      <c r="H94" s="13" t="s">
        <v>1831</v>
      </c>
      <c r="I94" s="13" t="s">
        <v>1699</v>
      </c>
      <c r="J94" s="13" t="s">
        <v>1700</v>
      </c>
      <c r="K94" s="260">
        <v>44743</v>
      </c>
      <c r="L94" s="13" t="s">
        <v>1701</v>
      </c>
      <c r="M94" s="13" t="s">
        <v>1860</v>
      </c>
      <c r="N94" s="259" t="s">
        <v>1861</v>
      </c>
      <c r="O94" s="259" t="s">
        <v>1861</v>
      </c>
      <c r="P94" s="25" t="s">
        <v>1832</v>
      </c>
      <c r="Q94" s="15">
        <v>1000</v>
      </c>
      <c r="R94" s="10">
        <v>1.828003</v>
      </c>
      <c r="S94" s="10"/>
      <c r="T94" s="81"/>
      <c r="U94" s="255" t="s">
        <v>1822</v>
      </c>
      <c r="V94" s="248"/>
    </row>
    <row r="95" spans="1:22" ht="31.5" x14ac:dyDescent="0.25">
      <c r="A95" s="207" t="s">
        <v>152</v>
      </c>
      <c r="B95" s="257" t="s">
        <v>1597</v>
      </c>
      <c r="C95" s="251" t="s">
        <v>1618</v>
      </c>
      <c r="D95" s="251" t="s">
        <v>1621</v>
      </c>
      <c r="E95" s="251" t="s">
        <v>1589</v>
      </c>
      <c r="F95" s="11" t="s">
        <v>1934</v>
      </c>
      <c r="G95" s="13">
        <v>611218</v>
      </c>
      <c r="H95" s="13" t="s">
        <v>1668</v>
      </c>
      <c r="I95" s="13" t="s">
        <v>1699</v>
      </c>
      <c r="J95" s="13" t="s">
        <v>1700</v>
      </c>
      <c r="K95" s="260">
        <v>44743</v>
      </c>
      <c r="L95" s="13" t="s">
        <v>1701</v>
      </c>
      <c r="M95" s="13" t="s">
        <v>1860</v>
      </c>
      <c r="N95" s="259" t="s">
        <v>1861</v>
      </c>
      <c r="O95" s="259" t="s">
        <v>1861</v>
      </c>
      <c r="P95" s="25" t="s">
        <v>1761</v>
      </c>
      <c r="Q95" s="15">
        <v>1000</v>
      </c>
      <c r="R95" s="10">
        <v>41.760779999999997</v>
      </c>
      <c r="S95" s="10"/>
      <c r="T95" s="81"/>
      <c r="U95" s="255" t="s">
        <v>1822</v>
      </c>
      <c r="V95" s="248"/>
    </row>
    <row r="96" spans="1:22" ht="31.5" x14ac:dyDescent="0.25">
      <c r="A96" s="207" t="s">
        <v>153</v>
      </c>
      <c r="B96" s="257" t="s">
        <v>1597</v>
      </c>
      <c r="C96" s="251" t="s">
        <v>1620</v>
      </c>
      <c r="D96" s="251" t="s">
        <v>1268</v>
      </c>
      <c r="E96" s="251" t="s">
        <v>1589</v>
      </c>
      <c r="F96" s="11" t="s">
        <v>1940</v>
      </c>
      <c r="G96" s="13">
        <v>615204</v>
      </c>
      <c r="H96" s="13" t="s">
        <v>1669</v>
      </c>
      <c r="I96" s="13" t="s">
        <v>1699</v>
      </c>
      <c r="J96" s="13" t="s">
        <v>1700</v>
      </c>
      <c r="K96" s="260">
        <v>44743</v>
      </c>
      <c r="L96" s="13" t="s">
        <v>1701</v>
      </c>
      <c r="M96" s="13" t="s">
        <v>1860</v>
      </c>
      <c r="N96" s="259" t="s">
        <v>1861</v>
      </c>
      <c r="O96" s="259" t="s">
        <v>1861</v>
      </c>
      <c r="P96" s="25" t="s">
        <v>1762</v>
      </c>
      <c r="Q96" s="15">
        <v>1000</v>
      </c>
      <c r="R96" s="10">
        <v>10.310828000000001</v>
      </c>
      <c r="S96" s="10"/>
      <c r="T96" s="81"/>
      <c r="U96" s="255" t="s">
        <v>1822</v>
      </c>
      <c r="V96" s="248"/>
    </row>
    <row r="97" spans="1:22" ht="31.5" x14ac:dyDescent="0.25">
      <c r="A97" s="207" t="s">
        <v>154</v>
      </c>
      <c r="B97" s="257" t="s">
        <v>1597</v>
      </c>
      <c r="C97" s="251" t="s">
        <v>1620</v>
      </c>
      <c r="D97" s="251" t="s">
        <v>1268</v>
      </c>
      <c r="E97" s="251" t="s">
        <v>1594</v>
      </c>
      <c r="F97" s="11" t="s">
        <v>1943</v>
      </c>
      <c r="G97" s="13">
        <v>621201</v>
      </c>
      <c r="H97" s="13" t="s">
        <v>1670</v>
      </c>
      <c r="I97" s="13" t="s">
        <v>1699</v>
      </c>
      <c r="J97" s="13" t="s">
        <v>1700</v>
      </c>
      <c r="K97" s="260">
        <v>44743</v>
      </c>
      <c r="L97" s="13" t="s">
        <v>1701</v>
      </c>
      <c r="M97" s="13" t="s">
        <v>1860</v>
      </c>
      <c r="N97" s="259" t="s">
        <v>1861</v>
      </c>
      <c r="O97" s="259" t="s">
        <v>1861</v>
      </c>
      <c r="P97" s="25" t="s">
        <v>1763</v>
      </c>
      <c r="Q97" s="15">
        <v>1000</v>
      </c>
      <c r="R97" s="10">
        <v>0.40834700000000002</v>
      </c>
      <c r="S97" s="10"/>
      <c r="T97" s="81"/>
      <c r="U97" s="255" t="s">
        <v>1822</v>
      </c>
      <c r="V97" s="248"/>
    </row>
    <row r="98" spans="1:22" ht="31.5" x14ac:dyDescent="0.25">
      <c r="A98" s="207" t="s">
        <v>155</v>
      </c>
      <c r="B98" s="257" t="s">
        <v>1597</v>
      </c>
      <c r="C98" s="251" t="s">
        <v>1620</v>
      </c>
      <c r="D98" s="251" t="s">
        <v>1268</v>
      </c>
      <c r="E98" s="251" t="s">
        <v>1589</v>
      </c>
      <c r="F98" s="11" t="s">
        <v>1944</v>
      </c>
      <c r="G98" s="13">
        <v>611101</v>
      </c>
      <c r="H98" s="13" t="s">
        <v>1638</v>
      </c>
      <c r="I98" s="13" t="s">
        <v>1699</v>
      </c>
      <c r="J98" s="13" t="s">
        <v>1700</v>
      </c>
      <c r="K98" s="260">
        <v>44743</v>
      </c>
      <c r="L98" s="13" t="s">
        <v>1701</v>
      </c>
      <c r="M98" s="13" t="s">
        <v>1860</v>
      </c>
      <c r="N98" s="259" t="s">
        <v>1861</v>
      </c>
      <c r="O98" s="259" t="s">
        <v>1861</v>
      </c>
      <c r="P98" s="25" t="s">
        <v>1764</v>
      </c>
      <c r="Q98" s="15">
        <v>1000</v>
      </c>
      <c r="R98" s="10">
        <v>27.962569999999999</v>
      </c>
      <c r="S98" s="10"/>
      <c r="T98" s="81"/>
      <c r="U98" s="255" t="s">
        <v>1822</v>
      </c>
      <c r="V98" s="248"/>
    </row>
    <row r="99" spans="1:22" ht="31.5" x14ac:dyDescent="0.25">
      <c r="A99" s="207" t="s">
        <v>156</v>
      </c>
      <c r="B99" s="257" t="s">
        <v>1597</v>
      </c>
      <c r="C99" s="251" t="s">
        <v>1620</v>
      </c>
      <c r="D99" s="251" t="s">
        <v>1268</v>
      </c>
      <c r="E99" s="251" t="s">
        <v>1589</v>
      </c>
      <c r="F99" s="11" t="s">
        <v>1944</v>
      </c>
      <c r="G99" s="13">
        <v>611102</v>
      </c>
      <c r="H99" s="13" t="s">
        <v>1639</v>
      </c>
      <c r="I99" s="13" t="s">
        <v>1699</v>
      </c>
      <c r="J99" s="13" t="s">
        <v>1700</v>
      </c>
      <c r="K99" s="260">
        <v>44743</v>
      </c>
      <c r="L99" s="13" t="s">
        <v>1701</v>
      </c>
      <c r="M99" s="13" t="s">
        <v>1860</v>
      </c>
      <c r="N99" s="259" t="s">
        <v>1861</v>
      </c>
      <c r="O99" s="259" t="s">
        <v>1861</v>
      </c>
      <c r="P99" s="25" t="s">
        <v>1765</v>
      </c>
      <c r="Q99" s="15">
        <v>1000</v>
      </c>
      <c r="R99" s="10">
        <v>27.611830000000005</v>
      </c>
      <c r="S99" s="10"/>
      <c r="T99" s="81"/>
      <c r="U99" s="255" t="s">
        <v>1822</v>
      </c>
      <c r="V99" s="248"/>
    </row>
    <row r="100" spans="1:22" ht="31.5" x14ac:dyDescent="0.25">
      <c r="A100" s="207" t="s">
        <v>157</v>
      </c>
      <c r="B100" s="257" t="s">
        <v>1597</v>
      </c>
      <c r="C100" s="251" t="s">
        <v>1620</v>
      </c>
      <c r="D100" s="251" t="s">
        <v>1268</v>
      </c>
      <c r="E100" s="251" t="s">
        <v>1589</v>
      </c>
      <c r="F100" s="11" t="s">
        <v>1944</v>
      </c>
      <c r="G100" s="13">
        <v>611103</v>
      </c>
      <c r="H100" s="13" t="s">
        <v>1640</v>
      </c>
      <c r="I100" s="13" t="s">
        <v>1699</v>
      </c>
      <c r="J100" s="13" t="s">
        <v>1700</v>
      </c>
      <c r="K100" s="260">
        <v>44743</v>
      </c>
      <c r="L100" s="13" t="s">
        <v>1701</v>
      </c>
      <c r="M100" s="13" t="s">
        <v>1860</v>
      </c>
      <c r="N100" s="259" t="s">
        <v>1861</v>
      </c>
      <c r="O100" s="259" t="s">
        <v>1861</v>
      </c>
      <c r="P100" s="25" t="s">
        <v>1766</v>
      </c>
      <c r="Q100" s="15">
        <v>1000</v>
      </c>
      <c r="R100" s="10">
        <v>28.583179999999999</v>
      </c>
      <c r="S100" s="10"/>
      <c r="T100" s="81"/>
      <c r="U100" s="255" t="s">
        <v>1822</v>
      </c>
      <c r="V100" s="248"/>
    </row>
    <row r="101" spans="1:22" ht="31.5" x14ac:dyDescent="0.25">
      <c r="A101" s="207" t="s">
        <v>158</v>
      </c>
      <c r="B101" s="257" t="s">
        <v>1597</v>
      </c>
      <c r="C101" s="251" t="s">
        <v>1620</v>
      </c>
      <c r="D101" s="251" t="s">
        <v>1268</v>
      </c>
      <c r="E101" s="251" t="s">
        <v>1589</v>
      </c>
      <c r="F101" s="11" t="s">
        <v>1944</v>
      </c>
      <c r="G101" s="13">
        <v>611104</v>
      </c>
      <c r="H101" s="13" t="s">
        <v>1671</v>
      </c>
      <c r="I101" s="13" t="s">
        <v>1699</v>
      </c>
      <c r="J101" s="13" t="s">
        <v>1700</v>
      </c>
      <c r="K101" s="260">
        <v>44743</v>
      </c>
      <c r="L101" s="13" t="s">
        <v>1701</v>
      </c>
      <c r="M101" s="13" t="s">
        <v>1860</v>
      </c>
      <c r="N101" s="259" t="s">
        <v>1861</v>
      </c>
      <c r="O101" s="259" t="s">
        <v>1861</v>
      </c>
      <c r="P101" s="25" t="s">
        <v>1767</v>
      </c>
      <c r="Q101" s="15">
        <v>1000</v>
      </c>
      <c r="R101" s="10">
        <v>0.28769599999999995</v>
      </c>
      <c r="S101" s="10"/>
      <c r="T101" s="81"/>
      <c r="U101" s="255" t="s">
        <v>1822</v>
      </c>
      <c r="V101" s="248"/>
    </row>
    <row r="102" spans="1:22" ht="31.5" x14ac:dyDescent="0.25">
      <c r="A102" s="207" t="s">
        <v>159</v>
      </c>
      <c r="B102" s="257" t="s">
        <v>1597</v>
      </c>
      <c r="C102" s="251" t="s">
        <v>1620</v>
      </c>
      <c r="D102" s="251" t="s">
        <v>1268</v>
      </c>
      <c r="E102" s="251" t="s">
        <v>1591</v>
      </c>
      <c r="F102" s="11" t="s">
        <v>1945</v>
      </c>
      <c r="G102" s="13">
        <v>612101</v>
      </c>
      <c r="H102" s="13" t="s">
        <v>1638</v>
      </c>
      <c r="I102" s="13" t="s">
        <v>1699</v>
      </c>
      <c r="J102" s="13" t="s">
        <v>1700</v>
      </c>
      <c r="K102" s="260">
        <v>44743</v>
      </c>
      <c r="L102" s="13" t="s">
        <v>1701</v>
      </c>
      <c r="M102" s="13" t="s">
        <v>1860</v>
      </c>
      <c r="N102" s="259" t="s">
        <v>1861</v>
      </c>
      <c r="O102" s="259" t="s">
        <v>1861</v>
      </c>
      <c r="P102" s="25" t="s">
        <v>1768</v>
      </c>
      <c r="Q102" s="15">
        <v>1000</v>
      </c>
      <c r="R102" s="10">
        <v>30.003740000000001</v>
      </c>
      <c r="S102" s="10"/>
      <c r="T102" s="81"/>
      <c r="U102" s="255" t="s">
        <v>1822</v>
      </c>
      <c r="V102" s="248"/>
    </row>
    <row r="103" spans="1:22" ht="31.5" x14ac:dyDescent="0.25">
      <c r="A103" s="207" t="s">
        <v>160</v>
      </c>
      <c r="B103" s="257" t="s">
        <v>1597</v>
      </c>
      <c r="C103" s="251" t="s">
        <v>1576</v>
      </c>
      <c r="D103" s="251" t="s">
        <v>1621</v>
      </c>
      <c r="E103" s="251" t="s">
        <v>1591</v>
      </c>
      <c r="F103" s="11" t="s">
        <v>1945</v>
      </c>
      <c r="G103" s="13">
        <v>612102</v>
      </c>
      <c r="H103" s="13" t="s">
        <v>1654</v>
      </c>
      <c r="I103" s="13" t="s">
        <v>1699</v>
      </c>
      <c r="J103" s="13" t="s">
        <v>1700</v>
      </c>
      <c r="K103" s="260">
        <v>44743</v>
      </c>
      <c r="L103" s="13" t="s">
        <v>1701</v>
      </c>
      <c r="M103" s="13" t="s">
        <v>1860</v>
      </c>
      <c r="N103" s="259" t="s">
        <v>1861</v>
      </c>
      <c r="O103" s="259" t="s">
        <v>1861</v>
      </c>
      <c r="P103" s="25" t="s">
        <v>1769</v>
      </c>
      <c r="Q103" s="15">
        <v>1000</v>
      </c>
      <c r="R103" s="10">
        <v>19.416789000000001</v>
      </c>
      <c r="S103" s="10"/>
      <c r="T103" s="81"/>
      <c r="U103" s="255" t="s">
        <v>1822</v>
      </c>
      <c r="V103" s="248"/>
    </row>
    <row r="104" spans="1:22" ht="31.5" x14ac:dyDescent="0.25">
      <c r="A104" s="207" t="s">
        <v>161</v>
      </c>
      <c r="B104" s="257" t="s">
        <v>1597</v>
      </c>
      <c r="C104" s="251" t="s">
        <v>1576</v>
      </c>
      <c r="D104" s="251" t="s">
        <v>1268</v>
      </c>
      <c r="E104" s="251" t="s">
        <v>1591</v>
      </c>
      <c r="F104" s="11" t="s">
        <v>1945</v>
      </c>
      <c r="G104" s="13">
        <v>612103</v>
      </c>
      <c r="H104" s="13" t="s">
        <v>1640</v>
      </c>
      <c r="I104" s="13" t="s">
        <v>1699</v>
      </c>
      <c r="J104" s="13" t="s">
        <v>1700</v>
      </c>
      <c r="K104" s="260">
        <v>44743</v>
      </c>
      <c r="L104" s="13" t="s">
        <v>1701</v>
      </c>
      <c r="M104" s="13" t="s">
        <v>1860</v>
      </c>
      <c r="N104" s="259" t="s">
        <v>1861</v>
      </c>
      <c r="O104" s="259" t="s">
        <v>1861</v>
      </c>
      <c r="P104" s="25" t="s">
        <v>1770</v>
      </c>
      <c r="Q104" s="15">
        <v>1000</v>
      </c>
      <c r="R104" s="10">
        <v>30.769525999999999</v>
      </c>
      <c r="S104" s="10"/>
      <c r="T104" s="81"/>
      <c r="U104" s="255" t="s">
        <v>1822</v>
      </c>
      <c r="V104" s="248"/>
    </row>
    <row r="105" spans="1:22" ht="31.5" x14ac:dyDescent="0.25">
      <c r="A105" s="207" t="s">
        <v>162</v>
      </c>
      <c r="B105" s="257" t="s">
        <v>1597</v>
      </c>
      <c r="C105" s="251" t="s">
        <v>1576</v>
      </c>
      <c r="D105" s="251" t="s">
        <v>1268</v>
      </c>
      <c r="E105" s="251" t="s">
        <v>1816</v>
      </c>
      <c r="F105" s="11" t="s">
        <v>1946</v>
      </c>
      <c r="G105" s="13">
        <v>323101</v>
      </c>
      <c r="H105" s="13" t="s">
        <v>1633</v>
      </c>
      <c r="I105" s="13" t="s">
        <v>1699</v>
      </c>
      <c r="J105" s="13" t="s">
        <v>1700</v>
      </c>
      <c r="K105" s="260">
        <v>44743</v>
      </c>
      <c r="L105" s="13" t="s">
        <v>1701</v>
      </c>
      <c r="M105" s="13" t="s">
        <v>1860</v>
      </c>
      <c r="N105" s="259" t="s">
        <v>1861</v>
      </c>
      <c r="O105" s="259" t="s">
        <v>1861</v>
      </c>
      <c r="P105" s="25" t="s">
        <v>1771</v>
      </c>
      <c r="Q105" s="15">
        <v>1000</v>
      </c>
      <c r="R105" s="10">
        <v>14.024330000000001</v>
      </c>
      <c r="S105" s="10"/>
      <c r="T105" s="81"/>
      <c r="U105" s="255" t="s">
        <v>1822</v>
      </c>
      <c r="V105" s="248"/>
    </row>
    <row r="106" spans="1:22" ht="31.5" x14ac:dyDescent="0.25">
      <c r="A106" s="207" t="s">
        <v>163</v>
      </c>
      <c r="B106" s="257" t="s">
        <v>1597</v>
      </c>
      <c r="C106" s="251" t="s">
        <v>1576</v>
      </c>
      <c r="D106" s="251" t="s">
        <v>1268</v>
      </c>
      <c r="E106" s="251" t="s">
        <v>1816</v>
      </c>
      <c r="F106" s="11" t="s">
        <v>1946</v>
      </c>
      <c r="G106" s="13">
        <v>323102</v>
      </c>
      <c r="H106" s="13" t="s">
        <v>1672</v>
      </c>
      <c r="I106" s="13" t="s">
        <v>1699</v>
      </c>
      <c r="J106" s="13" t="s">
        <v>1700</v>
      </c>
      <c r="K106" s="260">
        <v>44743</v>
      </c>
      <c r="L106" s="13" t="s">
        <v>1701</v>
      </c>
      <c r="M106" s="13" t="s">
        <v>1860</v>
      </c>
      <c r="N106" s="259" t="s">
        <v>1861</v>
      </c>
      <c r="O106" s="259" t="s">
        <v>1861</v>
      </c>
      <c r="P106" s="25" t="s">
        <v>1772</v>
      </c>
      <c r="Q106" s="15">
        <v>1000</v>
      </c>
      <c r="R106" s="10">
        <v>15.00282</v>
      </c>
      <c r="S106" s="10"/>
      <c r="T106" s="81"/>
      <c r="U106" s="255" t="s">
        <v>1822</v>
      </c>
      <c r="V106" s="248"/>
    </row>
    <row r="107" spans="1:22" ht="31.5" x14ac:dyDescent="0.25">
      <c r="A107" s="207" t="s">
        <v>164</v>
      </c>
      <c r="B107" s="257" t="s">
        <v>1597</v>
      </c>
      <c r="C107" s="251" t="s">
        <v>1618</v>
      </c>
      <c r="D107" s="251" t="s">
        <v>1621</v>
      </c>
      <c r="E107" s="251" t="s">
        <v>1816</v>
      </c>
      <c r="F107" s="11" t="s">
        <v>1946</v>
      </c>
      <c r="G107" s="13">
        <v>323103</v>
      </c>
      <c r="H107" s="13" t="s">
        <v>1673</v>
      </c>
      <c r="I107" s="13" t="s">
        <v>1699</v>
      </c>
      <c r="J107" s="13" t="s">
        <v>1700</v>
      </c>
      <c r="K107" s="260">
        <v>44743</v>
      </c>
      <c r="L107" s="13" t="s">
        <v>1701</v>
      </c>
      <c r="M107" s="13" t="s">
        <v>1860</v>
      </c>
      <c r="N107" s="259" t="s">
        <v>1861</v>
      </c>
      <c r="O107" s="259" t="s">
        <v>1861</v>
      </c>
      <c r="P107" s="25" t="s">
        <v>1773</v>
      </c>
      <c r="Q107" s="15">
        <v>1000</v>
      </c>
      <c r="R107" s="10">
        <v>15.176159999999999</v>
      </c>
      <c r="S107" s="10"/>
      <c r="T107" s="81"/>
      <c r="U107" s="255" t="s">
        <v>1822</v>
      </c>
      <c r="V107" s="248"/>
    </row>
    <row r="108" spans="1:22" ht="31.5" x14ac:dyDescent="0.25">
      <c r="A108" s="207" t="s">
        <v>165</v>
      </c>
      <c r="B108" s="257" t="s">
        <v>1597</v>
      </c>
      <c r="C108" s="251" t="s">
        <v>1618</v>
      </c>
      <c r="D108" s="251" t="s">
        <v>1621</v>
      </c>
      <c r="E108" s="251" t="s">
        <v>1816</v>
      </c>
      <c r="F108" s="11" t="s">
        <v>1946</v>
      </c>
      <c r="G108" s="13">
        <v>323104</v>
      </c>
      <c r="H108" s="13" t="s">
        <v>1674</v>
      </c>
      <c r="I108" s="13" t="s">
        <v>1699</v>
      </c>
      <c r="J108" s="13" t="s">
        <v>1700</v>
      </c>
      <c r="K108" s="260">
        <v>44743</v>
      </c>
      <c r="L108" s="13" t="s">
        <v>1701</v>
      </c>
      <c r="M108" s="13" t="s">
        <v>1860</v>
      </c>
      <c r="N108" s="259" t="s">
        <v>1861</v>
      </c>
      <c r="O108" s="259" t="s">
        <v>1861</v>
      </c>
      <c r="P108" s="25" t="s">
        <v>1774</v>
      </c>
      <c r="Q108" s="15">
        <v>1000</v>
      </c>
      <c r="R108" s="10">
        <v>5.642258</v>
      </c>
      <c r="S108" s="10"/>
      <c r="T108" s="81"/>
      <c r="U108" s="255" t="s">
        <v>1822</v>
      </c>
      <c r="V108" s="248"/>
    </row>
    <row r="109" spans="1:22" ht="31.5" x14ac:dyDescent="0.25">
      <c r="A109" s="207" t="s">
        <v>166</v>
      </c>
      <c r="B109" s="257" t="s">
        <v>1597</v>
      </c>
      <c r="C109" s="251" t="s">
        <v>1618</v>
      </c>
      <c r="D109" s="251" t="s">
        <v>1268</v>
      </c>
      <c r="E109" s="251" t="s">
        <v>1594</v>
      </c>
      <c r="F109" s="11" t="s">
        <v>1927</v>
      </c>
      <c r="G109" s="13">
        <v>622104</v>
      </c>
      <c r="H109" s="13" t="s">
        <v>1675</v>
      </c>
      <c r="I109" s="13" t="s">
        <v>1699</v>
      </c>
      <c r="J109" s="13" t="s">
        <v>1700</v>
      </c>
      <c r="K109" s="260">
        <v>44743</v>
      </c>
      <c r="L109" s="13" t="s">
        <v>1701</v>
      </c>
      <c r="M109" s="13" t="s">
        <v>1860</v>
      </c>
      <c r="N109" s="259" t="s">
        <v>1861</v>
      </c>
      <c r="O109" s="259" t="s">
        <v>1861</v>
      </c>
      <c r="P109" s="25" t="s">
        <v>1775</v>
      </c>
      <c r="Q109" s="15">
        <v>1000</v>
      </c>
      <c r="R109" s="10">
        <v>12.944477000000001</v>
      </c>
      <c r="S109" s="10"/>
      <c r="T109" s="81"/>
      <c r="U109" s="255" t="s">
        <v>1823</v>
      </c>
      <c r="V109" s="248"/>
    </row>
    <row r="110" spans="1:22" ht="31.5" x14ac:dyDescent="0.25">
      <c r="A110" s="207" t="s">
        <v>167</v>
      </c>
      <c r="B110" s="257" t="s">
        <v>1597</v>
      </c>
      <c r="C110" s="251" t="s">
        <v>1618</v>
      </c>
      <c r="D110" s="251" t="s">
        <v>1622</v>
      </c>
      <c r="E110" s="251" t="s">
        <v>1594</v>
      </c>
      <c r="F110" s="11" t="s">
        <v>1927</v>
      </c>
      <c r="G110" s="13">
        <v>622105</v>
      </c>
      <c r="H110" s="13" t="s">
        <v>1676</v>
      </c>
      <c r="I110" s="13" t="s">
        <v>1699</v>
      </c>
      <c r="J110" s="13" t="s">
        <v>1700</v>
      </c>
      <c r="K110" s="260">
        <v>44743</v>
      </c>
      <c r="L110" s="13" t="s">
        <v>1701</v>
      </c>
      <c r="M110" s="13" t="s">
        <v>1860</v>
      </c>
      <c r="N110" s="259" t="s">
        <v>1861</v>
      </c>
      <c r="O110" s="259" t="s">
        <v>1861</v>
      </c>
      <c r="P110" s="25" t="s">
        <v>1776</v>
      </c>
      <c r="Q110" s="15">
        <v>1000</v>
      </c>
      <c r="R110" s="10">
        <v>36.542839000000001</v>
      </c>
      <c r="S110" s="10"/>
      <c r="T110" s="81"/>
      <c r="U110" s="255" t="s">
        <v>1822</v>
      </c>
      <c r="V110" s="248"/>
    </row>
    <row r="111" spans="1:22" ht="31.5" x14ac:dyDescent="0.25">
      <c r="A111" s="207" t="s">
        <v>168</v>
      </c>
      <c r="B111" s="257" t="s">
        <v>1597</v>
      </c>
      <c r="C111" s="251" t="s">
        <v>1618</v>
      </c>
      <c r="D111" s="251" t="s">
        <v>1622</v>
      </c>
      <c r="E111" s="251" t="s">
        <v>1594</v>
      </c>
      <c r="F111" s="11" t="s">
        <v>1927</v>
      </c>
      <c r="G111" s="13">
        <v>622107</v>
      </c>
      <c r="H111" s="13" t="s">
        <v>1677</v>
      </c>
      <c r="I111" s="13" t="s">
        <v>1699</v>
      </c>
      <c r="J111" s="13" t="s">
        <v>1700</v>
      </c>
      <c r="K111" s="260">
        <v>44743</v>
      </c>
      <c r="L111" s="13" t="s">
        <v>1701</v>
      </c>
      <c r="M111" s="13" t="s">
        <v>1860</v>
      </c>
      <c r="N111" s="259" t="s">
        <v>1861</v>
      </c>
      <c r="O111" s="259" t="s">
        <v>1861</v>
      </c>
      <c r="P111" s="25" t="s">
        <v>1778</v>
      </c>
      <c r="Q111" s="15">
        <v>1000</v>
      </c>
      <c r="R111" s="10">
        <v>48.455656000000005</v>
      </c>
      <c r="S111" s="10"/>
      <c r="T111" s="81"/>
      <c r="U111" s="255" t="s">
        <v>1822</v>
      </c>
      <c r="V111" s="248"/>
    </row>
    <row r="112" spans="1:22" ht="31.5" x14ac:dyDescent="0.25">
      <c r="A112" s="207" t="s">
        <v>169</v>
      </c>
      <c r="B112" s="257" t="s">
        <v>1597</v>
      </c>
      <c r="C112" s="251" t="s">
        <v>1618</v>
      </c>
      <c r="D112" s="251" t="s">
        <v>1622</v>
      </c>
      <c r="E112" s="251" t="s">
        <v>1594</v>
      </c>
      <c r="F112" s="11" t="s">
        <v>1927</v>
      </c>
      <c r="G112" s="13">
        <v>622108</v>
      </c>
      <c r="H112" s="13" t="s">
        <v>1678</v>
      </c>
      <c r="I112" s="13" t="s">
        <v>1699</v>
      </c>
      <c r="J112" s="13" t="s">
        <v>1700</v>
      </c>
      <c r="K112" s="260">
        <v>44743</v>
      </c>
      <c r="L112" s="13" t="s">
        <v>1701</v>
      </c>
      <c r="M112" s="13" t="s">
        <v>1860</v>
      </c>
      <c r="N112" s="259" t="s">
        <v>1861</v>
      </c>
      <c r="O112" s="259" t="s">
        <v>1861</v>
      </c>
      <c r="P112" s="25" t="s">
        <v>1779</v>
      </c>
      <c r="Q112" s="15">
        <v>1000</v>
      </c>
      <c r="R112" s="252">
        <v>46.104243999999994</v>
      </c>
      <c r="S112" s="10"/>
      <c r="T112" s="81"/>
      <c r="U112" s="255" t="s">
        <v>1822</v>
      </c>
      <c r="V112" s="248"/>
    </row>
    <row r="113" spans="1:22" ht="31.5" x14ac:dyDescent="0.25">
      <c r="A113" s="207" t="s">
        <v>170</v>
      </c>
      <c r="B113" s="257" t="s">
        <v>1597</v>
      </c>
      <c r="C113" s="251" t="s">
        <v>1618</v>
      </c>
      <c r="D113" s="251" t="s">
        <v>1622</v>
      </c>
      <c r="E113" s="251" t="s">
        <v>1594</v>
      </c>
      <c r="F113" s="11" t="s">
        <v>1927</v>
      </c>
      <c r="G113" s="13">
        <v>622109</v>
      </c>
      <c r="H113" s="13" t="s">
        <v>1679</v>
      </c>
      <c r="I113" s="13" t="s">
        <v>1699</v>
      </c>
      <c r="J113" s="13" t="s">
        <v>1700</v>
      </c>
      <c r="K113" s="260">
        <v>44743</v>
      </c>
      <c r="L113" s="13" t="s">
        <v>1701</v>
      </c>
      <c r="M113" s="13" t="s">
        <v>1860</v>
      </c>
      <c r="N113" s="259" t="s">
        <v>1861</v>
      </c>
      <c r="O113" s="259" t="s">
        <v>1861</v>
      </c>
      <c r="P113" s="25" t="s">
        <v>1844</v>
      </c>
      <c r="Q113" s="15">
        <v>1000</v>
      </c>
      <c r="R113" s="252">
        <v>3.9711400000000001</v>
      </c>
      <c r="S113" s="10"/>
      <c r="T113" s="81"/>
      <c r="U113" s="255" t="s">
        <v>1822</v>
      </c>
      <c r="V113" s="248"/>
    </row>
    <row r="114" spans="1:22" ht="31.5" x14ac:dyDescent="0.25">
      <c r="A114" s="207" t="s">
        <v>171</v>
      </c>
      <c r="B114" s="257" t="s">
        <v>1597</v>
      </c>
      <c r="C114" s="251" t="s">
        <v>1596</v>
      </c>
      <c r="D114" s="251" t="s">
        <v>1622</v>
      </c>
      <c r="E114" s="251" t="s">
        <v>1594</v>
      </c>
      <c r="F114" s="11" t="s">
        <v>1927</v>
      </c>
      <c r="G114" s="13">
        <v>622110</v>
      </c>
      <c r="H114" s="13" t="s">
        <v>1680</v>
      </c>
      <c r="I114" s="13" t="s">
        <v>1699</v>
      </c>
      <c r="J114" s="13" t="s">
        <v>1700</v>
      </c>
      <c r="K114" s="260">
        <v>44743</v>
      </c>
      <c r="L114" s="13" t="s">
        <v>1701</v>
      </c>
      <c r="M114" s="13" t="s">
        <v>1860</v>
      </c>
      <c r="N114" s="259" t="s">
        <v>1861</v>
      </c>
      <c r="O114" s="259" t="s">
        <v>1861</v>
      </c>
      <c r="P114" s="25" t="s">
        <v>1853</v>
      </c>
      <c r="Q114" s="15">
        <v>1000</v>
      </c>
      <c r="R114" s="252">
        <v>15.184150000000002</v>
      </c>
      <c r="S114" s="10"/>
      <c r="T114" s="81"/>
      <c r="U114" s="255" t="s">
        <v>1822</v>
      </c>
      <c r="V114" s="248"/>
    </row>
    <row r="115" spans="1:22" ht="31.5" x14ac:dyDescent="0.25">
      <c r="A115" s="207" t="s">
        <v>172</v>
      </c>
      <c r="B115" s="257" t="s">
        <v>1597</v>
      </c>
      <c r="C115" s="251" t="s">
        <v>1618</v>
      </c>
      <c r="D115" s="251" t="s">
        <v>1268</v>
      </c>
      <c r="E115" s="251" t="s">
        <v>1594</v>
      </c>
      <c r="F115" s="11" t="s">
        <v>1927</v>
      </c>
      <c r="G115" s="13">
        <v>622111</v>
      </c>
      <c r="H115" s="13" t="s">
        <v>1681</v>
      </c>
      <c r="I115" s="13" t="s">
        <v>1699</v>
      </c>
      <c r="J115" s="13" t="s">
        <v>1700</v>
      </c>
      <c r="K115" s="260">
        <v>44743</v>
      </c>
      <c r="L115" s="13" t="s">
        <v>1701</v>
      </c>
      <c r="M115" s="13" t="s">
        <v>1860</v>
      </c>
      <c r="N115" s="259" t="s">
        <v>1861</v>
      </c>
      <c r="O115" s="259" t="s">
        <v>1861</v>
      </c>
      <c r="P115" s="25" t="s">
        <v>1845</v>
      </c>
      <c r="Q115" s="15">
        <v>1000</v>
      </c>
      <c r="R115" s="10">
        <v>2.6029999999999998E-2</v>
      </c>
      <c r="S115" s="10"/>
      <c r="T115" s="81"/>
      <c r="U115" s="255" t="s">
        <v>1822</v>
      </c>
      <c r="V115" s="248"/>
    </row>
    <row r="116" spans="1:22" ht="31.5" x14ac:dyDescent="0.25">
      <c r="A116" s="207" t="s">
        <v>173</v>
      </c>
      <c r="B116" s="257" t="s">
        <v>1597</v>
      </c>
      <c r="C116" s="251" t="s">
        <v>1618</v>
      </c>
      <c r="D116" s="251" t="s">
        <v>1268</v>
      </c>
      <c r="E116" s="251" t="s">
        <v>1594</v>
      </c>
      <c r="F116" s="11" t="s">
        <v>1927</v>
      </c>
      <c r="G116" s="13">
        <v>622112</v>
      </c>
      <c r="H116" s="13" t="s">
        <v>1654</v>
      </c>
      <c r="I116" s="13" t="s">
        <v>1699</v>
      </c>
      <c r="J116" s="13" t="s">
        <v>1700</v>
      </c>
      <c r="K116" s="260">
        <v>44743</v>
      </c>
      <c r="L116" s="13" t="s">
        <v>1701</v>
      </c>
      <c r="M116" s="13" t="s">
        <v>1860</v>
      </c>
      <c r="N116" s="259" t="s">
        <v>1861</v>
      </c>
      <c r="O116" s="259" t="s">
        <v>1861</v>
      </c>
      <c r="P116" s="25" t="s">
        <v>1780</v>
      </c>
      <c r="Q116" s="15">
        <v>1000</v>
      </c>
      <c r="R116" s="10">
        <v>13.772451</v>
      </c>
      <c r="S116" s="10"/>
      <c r="T116" s="81"/>
      <c r="U116" s="255" t="s">
        <v>1822</v>
      </c>
      <c r="V116" s="248"/>
    </row>
    <row r="117" spans="1:22" ht="31.5" x14ac:dyDescent="0.25">
      <c r="A117" s="207" t="s">
        <v>174</v>
      </c>
      <c r="B117" s="257" t="s">
        <v>1597</v>
      </c>
      <c r="C117" s="251" t="s">
        <v>1618</v>
      </c>
      <c r="D117" s="251" t="s">
        <v>1268</v>
      </c>
      <c r="E117" s="251" t="s">
        <v>1594</v>
      </c>
      <c r="F117" s="11" t="s">
        <v>1927</v>
      </c>
      <c r="G117" s="13">
        <v>622113</v>
      </c>
      <c r="H117" s="13" t="s">
        <v>1682</v>
      </c>
      <c r="I117" s="13" t="s">
        <v>1699</v>
      </c>
      <c r="J117" s="13" t="s">
        <v>1700</v>
      </c>
      <c r="K117" s="260">
        <v>44743</v>
      </c>
      <c r="L117" s="13" t="s">
        <v>1701</v>
      </c>
      <c r="M117" s="13" t="s">
        <v>1860</v>
      </c>
      <c r="N117" s="259" t="s">
        <v>1861</v>
      </c>
      <c r="O117" s="259" t="s">
        <v>1861</v>
      </c>
      <c r="P117" s="25" t="s">
        <v>1781</v>
      </c>
      <c r="Q117" s="15">
        <v>1000</v>
      </c>
      <c r="R117" s="10">
        <v>13.495433999999999</v>
      </c>
      <c r="S117" s="10"/>
      <c r="T117" s="81"/>
      <c r="U117" s="255" t="s">
        <v>1822</v>
      </c>
      <c r="V117" s="248"/>
    </row>
    <row r="118" spans="1:22" ht="31.5" x14ac:dyDescent="0.25">
      <c r="A118" s="207" t="s">
        <v>175</v>
      </c>
      <c r="B118" s="257" t="s">
        <v>1597</v>
      </c>
      <c r="C118" s="251" t="s">
        <v>1596</v>
      </c>
      <c r="D118" s="251" t="s">
        <v>1268</v>
      </c>
      <c r="E118" s="251" t="s">
        <v>1594</v>
      </c>
      <c r="F118" s="11" t="s">
        <v>1927</v>
      </c>
      <c r="G118" s="13">
        <v>622114</v>
      </c>
      <c r="H118" s="13" t="s">
        <v>1683</v>
      </c>
      <c r="I118" s="13" t="s">
        <v>1699</v>
      </c>
      <c r="J118" s="13" t="s">
        <v>1700</v>
      </c>
      <c r="K118" s="260">
        <v>44743</v>
      </c>
      <c r="L118" s="13" t="s">
        <v>1701</v>
      </c>
      <c r="M118" s="13" t="s">
        <v>1860</v>
      </c>
      <c r="N118" s="259" t="s">
        <v>1861</v>
      </c>
      <c r="O118" s="259" t="s">
        <v>1861</v>
      </c>
      <c r="P118" s="25" t="s">
        <v>1782</v>
      </c>
      <c r="Q118" s="15">
        <v>1000</v>
      </c>
      <c r="R118" s="10">
        <v>9.9045430000000003</v>
      </c>
      <c r="S118" s="10"/>
      <c r="T118" s="81"/>
      <c r="U118" s="255" t="s">
        <v>1822</v>
      </c>
      <c r="V118" s="248"/>
    </row>
    <row r="119" spans="1:22" ht="31.5" x14ac:dyDescent="0.25">
      <c r="A119" s="207" t="s">
        <v>176</v>
      </c>
      <c r="B119" s="257" t="s">
        <v>1597</v>
      </c>
      <c r="C119" s="251" t="s">
        <v>1618</v>
      </c>
      <c r="D119" s="251" t="s">
        <v>1622</v>
      </c>
      <c r="E119" s="251" t="s">
        <v>1594</v>
      </c>
      <c r="F119" s="11" t="s">
        <v>1927</v>
      </c>
      <c r="G119" s="13">
        <v>622115</v>
      </c>
      <c r="H119" s="13" t="s">
        <v>1684</v>
      </c>
      <c r="I119" s="13" t="s">
        <v>1699</v>
      </c>
      <c r="J119" s="13" t="s">
        <v>1700</v>
      </c>
      <c r="K119" s="260">
        <v>44743</v>
      </c>
      <c r="L119" s="13" t="s">
        <v>1701</v>
      </c>
      <c r="M119" s="13" t="s">
        <v>1860</v>
      </c>
      <c r="N119" s="259" t="s">
        <v>1861</v>
      </c>
      <c r="O119" s="259" t="s">
        <v>1861</v>
      </c>
      <c r="P119" s="25" t="s">
        <v>1783</v>
      </c>
      <c r="Q119" s="15">
        <v>1000</v>
      </c>
      <c r="R119" s="10">
        <v>15.522310000000001</v>
      </c>
      <c r="S119" s="10"/>
      <c r="T119" s="81"/>
      <c r="U119" s="255" t="s">
        <v>1822</v>
      </c>
      <c r="V119" s="248"/>
    </row>
    <row r="120" spans="1:22" ht="31.5" x14ac:dyDescent="0.25">
      <c r="A120" s="207" t="s">
        <v>177</v>
      </c>
      <c r="B120" s="257" t="s">
        <v>1597</v>
      </c>
      <c r="C120" s="251" t="s">
        <v>1620</v>
      </c>
      <c r="D120" s="251" t="s">
        <v>1621</v>
      </c>
      <c r="E120" s="251" t="s">
        <v>1594</v>
      </c>
      <c r="F120" s="11" t="s">
        <v>1927</v>
      </c>
      <c r="G120" s="13">
        <v>622116</v>
      </c>
      <c r="H120" s="13" t="s">
        <v>1685</v>
      </c>
      <c r="I120" s="13" t="s">
        <v>1699</v>
      </c>
      <c r="J120" s="13" t="s">
        <v>1700</v>
      </c>
      <c r="K120" s="260">
        <v>44743</v>
      </c>
      <c r="L120" s="13" t="s">
        <v>1701</v>
      </c>
      <c r="M120" s="13" t="s">
        <v>1860</v>
      </c>
      <c r="N120" s="259" t="s">
        <v>1861</v>
      </c>
      <c r="O120" s="259" t="s">
        <v>1861</v>
      </c>
      <c r="P120" s="25" t="s">
        <v>1784</v>
      </c>
      <c r="Q120" s="15">
        <v>1000</v>
      </c>
      <c r="R120" s="10">
        <v>1.116398</v>
      </c>
      <c r="S120" s="10"/>
      <c r="T120" s="81"/>
      <c r="U120" s="255" t="s">
        <v>1822</v>
      </c>
      <c r="V120" s="248"/>
    </row>
    <row r="121" spans="1:22" ht="31.5" x14ac:dyDescent="0.25">
      <c r="A121" s="207" t="s">
        <v>178</v>
      </c>
      <c r="B121" s="257" t="s">
        <v>1597</v>
      </c>
      <c r="C121" s="251" t="s">
        <v>1620</v>
      </c>
      <c r="D121" s="251" t="s">
        <v>1621</v>
      </c>
      <c r="E121" s="251" t="s">
        <v>1594</v>
      </c>
      <c r="F121" s="11" t="s">
        <v>1927</v>
      </c>
      <c r="G121" s="13">
        <v>622106</v>
      </c>
      <c r="H121" s="13" t="s">
        <v>1838</v>
      </c>
      <c r="I121" s="13" t="s">
        <v>1699</v>
      </c>
      <c r="J121" s="13" t="s">
        <v>1700</v>
      </c>
      <c r="K121" s="260">
        <v>44743</v>
      </c>
      <c r="L121" s="13" t="s">
        <v>1701</v>
      </c>
      <c r="M121" s="13" t="s">
        <v>1860</v>
      </c>
      <c r="N121" s="259" t="s">
        <v>1861</v>
      </c>
      <c r="O121" s="259" t="s">
        <v>1861</v>
      </c>
      <c r="P121" s="25" t="s">
        <v>1777</v>
      </c>
      <c r="Q121" s="15">
        <v>15000</v>
      </c>
      <c r="R121" s="10">
        <v>-13.340641</v>
      </c>
      <c r="S121" s="10"/>
      <c r="U121" s="255" t="s">
        <v>1822</v>
      </c>
      <c r="V121" s="248"/>
    </row>
    <row r="122" spans="1:22" ht="31.5" x14ac:dyDescent="0.25">
      <c r="A122" s="207" t="s">
        <v>179</v>
      </c>
      <c r="B122" s="257" t="s">
        <v>1597</v>
      </c>
      <c r="C122" s="251" t="s">
        <v>1596</v>
      </c>
      <c r="D122" s="251" t="s">
        <v>1621</v>
      </c>
      <c r="E122" s="251" t="s">
        <v>1589</v>
      </c>
      <c r="F122" s="11" t="s">
        <v>1934</v>
      </c>
      <c r="G122" s="13">
        <v>611219</v>
      </c>
      <c r="H122" s="13" t="s">
        <v>1686</v>
      </c>
      <c r="I122" s="13" t="s">
        <v>1699</v>
      </c>
      <c r="J122" s="13" t="s">
        <v>1700</v>
      </c>
      <c r="K122" s="260">
        <v>44743</v>
      </c>
      <c r="L122" s="13" t="s">
        <v>1701</v>
      </c>
      <c r="M122" s="13" t="s">
        <v>1860</v>
      </c>
      <c r="N122" s="259" t="s">
        <v>1861</v>
      </c>
      <c r="O122" s="259" t="s">
        <v>1861</v>
      </c>
      <c r="P122" s="25" t="s">
        <v>1785</v>
      </c>
      <c r="Q122" s="15">
        <v>1000</v>
      </c>
      <c r="R122" s="252">
        <v>4.9598700000000004</v>
      </c>
      <c r="S122" s="10"/>
      <c r="T122" s="81"/>
      <c r="U122" s="255" t="s">
        <v>1822</v>
      </c>
      <c r="V122" s="248"/>
    </row>
    <row r="123" spans="1:22" ht="31.5" x14ac:dyDescent="0.25">
      <c r="A123" s="207" t="s">
        <v>180</v>
      </c>
      <c r="B123" s="257" t="s">
        <v>1597</v>
      </c>
      <c r="C123" s="251" t="s">
        <v>1619</v>
      </c>
      <c r="D123" s="251" t="s">
        <v>1268</v>
      </c>
      <c r="E123" s="251" t="s">
        <v>1593</v>
      </c>
      <c r="F123" s="11" t="s">
        <v>1927</v>
      </c>
      <c r="G123" s="13">
        <v>622117</v>
      </c>
      <c r="H123" s="13" t="s">
        <v>1840</v>
      </c>
      <c r="I123" s="13" t="s">
        <v>1699</v>
      </c>
      <c r="J123" s="13" t="s">
        <v>1700</v>
      </c>
      <c r="K123" s="260">
        <v>44743</v>
      </c>
      <c r="L123" s="13" t="s">
        <v>1701</v>
      </c>
      <c r="M123" s="13" t="s">
        <v>1860</v>
      </c>
      <c r="N123" s="259" t="s">
        <v>1861</v>
      </c>
      <c r="O123" s="259" t="s">
        <v>1861</v>
      </c>
      <c r="P123" s="25" t="s">
        <v>1846</v>
      </c>
      <c r="Q123" s="15">
        <v>1000</v>
      </c>
      <c r="R123" s="10">
        <v>1.2676589999999999</v>
      </c>
      <c r="S123" s="10"/>
      <c r="T123" s="81"/>
      <c r="U123" s="255" t="s">
        <v>1822</v>
      </c>
      <c r="V123" s="248"/>
    </row>
    <row r="124" spans="1:22" ht="31.5" x14ac:dyDescent="0.25">
      <c r="A124" s="207" t="s">
        <v>181</v>
      </c>
      <c r="B124" s="257" t="s">
        <v>1597</v>
      </c>
      <c r="C124" s="251" t="s">
        <v>1619</v>
      </c>
      <c r="D124" s="251" t="s">
        <v>1268</v>
      </c>
      <c r="E124" s="251" t="s">
        <v>1594</v>
      </c>
      <c r="F124" s="11" t="s">
        <v>1927</v>
      </c>
      <c r="G124" s="13">
        <v>622101</v>
      </c>
      <c r="H124" s="13" t="s">
        <v>1839</v>
      </c>
      <c r="I124" s="13" t="s">
        <v>1699</v>
      </c>
      <c r="J124" s="13" t="s">
        <v>1700</v>
      </c>
      <c r="K124" s="260">
        <v>44743</v>
      </c>
      <c r="L124" s="13" t="s">
        <v>1701</v>
      </c>
      <c r="M124" s="13" t="s">
        <v>1860</v>
      </c>
      <c r="N124" s="259" t="s">
        <v>1861</v>
      </c>
      <c r="O124" s="259" t="s">
        <v>1861</v>
      </c>
      <c r="P124" s="25" t="s">
        <v>1786</v>
      </c>
      <c r="Q124" s="15">
        <v>1000</v>
      </c>
      <c r="R124" s="10">
        <v>3.6000000000000004E-2</v>
      </c>
      <c r="S124" s="10"/>
      <c r="T124" s="81"/>
      <c r="U124" s="255" t="s">
        <v>1822</v>
      </c>
      <c r="V124" s="248"/>
    </row>
    <row r="125" spans="1:22" ht="31.5" x14ac:dyDescent="0.25">
      <c r="A125" s="207" t="s">
        <v>182</v>
      </c>
      <c r="B125" s="257" t="s">
        <v>1597</v>
      </c>
      <c r="C125" s="251" t="s">
        <v>1619</v>
      </c>
      <c r="D125" s="251" t="s">
        <v>1268</v>
      </c>
      <c r="E125" s="251" t="s">
        <v>1817</v>
      </c>
      <c r="F125" s="11" t="s">
        <v>1947</v>
      </c>
      <c r="G125" s="13">
        <v>523201</v>
      </c>
      <c r="H125" s="13" t="s">
        <v>1625</v>
      </c>
      <c r="I125" s="13" t="s">
        <v>1699</v>
      </c>
      <c r="J125" s="13" t="s">
        <v>1700</v>
      </c>
      <c r="K125" s="260">
        <v>44743</v>
      </c>
      <c r="L125" s="13" t="s">
        <v>1701</v>
      </c>
      <c r="M125" s="13" t="s">
        <v>1860</v>
      </c>
      <c r="N125" s="259" t="s">
        <v>1861</v>
      </c>
      <c r="O125" s="259" t="s">
        <v>1861</v>
      </c>
      <c r="P125" s="25" t="s">
        <v>1787</v>
      </c>
      <c r="Q125" s="15">
        <v>1000</v>
      </c>
      <c r="R125" s="10">
        <v>8.9022110000000012</v>
      </c>
      <c r="S125" s="10"/>
      <c r="T125" s="81"/>
      <c r="U125" s="255" t="s">
        <v>1822</v>
      </c>
      <c r="V125" s="248"/>
    </row>
    <row r="126" spans="1:22" ht="31.5" x14ac:dyDescent="0.25">
      <c r="A126" s="207" t="s">
        <v>183</v>
      </c>
      <c r="B126" s="257" t="s">
        <v>1597</v>
      </c>
      <c r="C126" s="251" t="s">
        <v>1618</v>
      </c>
      <c r="D126" s="251" t="s">
        <v>1268</v>
      </c>
      <c r="E126" s="251" t="s">
        <v>1817</v>
      </c>
      <c r="F126" s="11" t="s">
        <v>1947</v>
      </c>
      <c r="G126" s="13">
        <v>523202</v>
      </c>
      <c r="H126" s="13" t="s">
        <v>1626</v>
      </c>
      <c r="I126" s="13" t="s">
        <v>1699</v>
      </c>
      <c r="J126" s="13" t="s">
        <v>1700</v>
      </c>
      <c r="K126" s="260">
        <v>44743</v>
      </c>
      <c r="L126" s="13" t="s">
        <v>1701</v>
      </c>
      <c r="M126" s="13" t="s">
        <v>1860</v>
      </c>
      <c r="N126" s="259" t="s">
        <v>1861</v>
      </c>
      <c r="O126" s="259" t="s">
        <v>1861</v>
      </c>
      <c r="P126" s="25" t="s">
        <v>1788</v>
      </c>
      <c r="Q126" s="15">
        <v>1000</v>
      </c>
      <c r="R126" s="10">
        <v>8.8114190000000008</v>
      </c>
      <c r="S126" s="10"/>
      <c r="T126" s="81"/>
      <c r="U126" s="255" t="s">
        <v>1822</v>
      </c>
      <c r="V126" s="248"/>
    </row>
    <row r="127" spans="1:22" ht="31.5" x14ac:dyDescent="0.25">
      <c r="A127" s="207" t="s">
        <v>184</v>
      </c>
      <c r="B127" s="257" t="s">
        <v>1597</v>
      </c>
      <c r="C127" s="251" t="s">
        <v>1618</v>
      </c>
      <c r="D127" s="251" t="s">
        <v>1268</v>
      </c>
      <c r="E127" s="251" t="s">
        <v>1817</v>
      </c>
      <c r="F127" s="11" t="s">
        <v>1947</v>
      </c>
      <c r="G127" s="13">
        <v>523203</v>
      </c>
      <c r="H127" s="13" t="s">
        <v>1687</v>
      </c>
      <c r="I127" s="13" t="s">
        <v>1699</v>
      </c>
      <c r="J127" s="13" t="s">
        <v>1700</v>
      </c>
      <c r="K127" s="260">
        <v>44743</v>
      </c>
      <c r="L127" s="13" t="s">
        <v>1701</v>
      </c>
      <c r="M127" s="13" t="s">
        <v>1860</v>
      </c>
      <c r="N127" s="259" t="s">
        <v>1861</v>
      </c>
      <c r="O127" s="259" t="s">
        <v>1861</v>
      </c>
      <c r="P127" s="25" t="s">
        <v>1789</v>
      </c>
      <c r="Q127" s="15">
        <v>1000</v>
      </c>
      <c r="R127" s="10">
        <v>14.087431</v>
      </c>
      <c r="S127" s="10"/>
      <c r="T127" s="81"/>
      <c r="U127" s="255" t="s">
        <v>1822</v>
      </c>
      <c r="V127" s="248"/>
    </row>
    <row r="128" spans="1:22" ht="31.5" x14ac:dyDescent="0.25">
      <c r="A128" s="207" t="s">
        <v>185</v>
      </c>
      <c r="B128" s="257" t="s">
        <v>1597</v>
      </c>
      <c r="C128" s="251" t="s">
        <v>1618</v>
      </c>
      <c r="D128" s="251" t="s">
        <v>1268</v>
      </c>
      <c r="E128" s="251" t="s">
        <v>1593</v>
      </c>
      <c r="F128" s="11" t="s">
        <v>1948</v>
      </c>
      <c r="G128" s="13">
        <v>621101</v>
      </c>
      <c r="H128" s="13" t="s">
        <v>1688</v>
      </c>
      <c r="I128" s="13" t="s">
        <v>1699</v>
      </c>
      <c r="J128" s="13" t="s">
        <v>1700</v>
      </c>
      <c r="K128" s="260">
        <v>44743</v>
      </c>
      <c r="L128" s="13" t="s">
        <v>1701</v>
      </c>
      <c r="M128" s="13" t="s">
        <v>1860</v>
      </c>
      <c r="N128" s="259" t="s">
        <v>1861</v>
      </c>
      <c r="O128" s="259" t="s">
        <v>1861</v>
      </c>
      <c r="P128" s="25" t="s">
        <v>1790</v>
      </c>
      <c r="Q128" s="15">
        <v>1000</v>
      </c>
      <c r="R128" s="10">
        <v>12.382556000000001</v>
      </c>
      <c r="S128" s="10"/>
      <c r="T128" s="81"/>
      <c r="U128" s="255" t="s">
        <v>1822</v>
      </c>
      <c r="V128" s="248"/>
    </row>
    <row r="129" spans="1:22" ht="31.5" x14ac:dyDescent="0.25">
      <c r="A129" s="207" t="s">
        <v>186</v>
      </c>
      <c r="B129" s="257" t="s">
        <v>1597</v>
      </c>
      <c r="C129" s="251" t="s">
        <v>1618</v>
      </c>
      <c r="D129" s="251" t="s">
        <v>1621</v>
      </c>
      <c r="E129" s="251" t="s">
        <v>1593</v>
      </c>
      <c r="F129" s="11" t="s">
        <v>1948</v>
      </c>
      <c r="G129" s="13">
        <v>621102</v>
      </c>
      <c r="H129" s="13" t="s">
        <v>1689</v>
      </c>
      <c r="I129" s="13" t="s">
        <v>1699</v>
      </c>
      <c r="J129" s="13" t="s">
        <v>1700</v>
      </c>
      <c r="K129" s="260">
        <v>44743</v>
      </c>
      <c r="L129" s="13" t="s">
        <v>1701</v>
      </c>
      <c r="M129" s="13" t="s">
        <v>1860</v>
      </c>
      <c r="N129" s="259" t="s">
        <v>1861</v>
      </c>
      <c r="O129" s="259" t="s">
        <v>1861</v>
      </c>
      <c r="P129" s="25" t="s">
        <v>1791</v>
      </c>
      <c r="Q129" s="15">
        <v>1000</v>
      </c>
      <c r="R129" s="10">
        <v>12.396545</v>
      </c>
      <c r="S129" s="10"/>
      <c r="T129" s="81"/>
      <c r="U129" s="255" t="s">
        <v>1822</v>
      </c>
      <c r="V129" s="248"/>
    </row>
    <row r="130" spans="1:22" ht="31.5" x14ac:dyDescent="0.25">
      <c r="A130" s="207" t="s">
        <v>187</v>
      </c>
      <c r="B130" s="257" t="s">
        <v>1597</v>
      </c>
      <c r="C130" s="251" t="s">
        <v>1620</v>
      </c>
      <c r="D130" s="251" t="s">
        <v>1621</v>
      </c>
      <c r="E130" s="251" t="s">
        <v>1593</v>
      </c>
      <c r="F130" s="11" t="s">
        <v>1948</v>
      </c>
      <c r="G130" s="13">
        <v>621103</v>
      </c>
      <c r="H130" s="13" t="s">
        <v>1690</v>
      </c>
      <c r="I130" s="13" t="s">
        <v>1699</v>
      </c>
      <c r="J130" s="13" t="s">
        <v>1700</v>
      </c>
      <c r="K130" s="260">
        <v>44743</v>
      </c>
      <c r="L130" s="13" t="s">
        <v>1701</v>
      </c>
      <c r="M130" s="13" t="s">
        <v>1860</v>
      </c>
      <c r="N130" s="259" t="s">
        <v>1861</v>
      </c>
      <c r="O130" s="259" t="s">
        <v>1861</v>
      </c>
      <c r="P130" s="25" t="s">
        <v>1792</v>
      </c>
      <c r="Q130" s="15">
        <v>1000</v>
      </c>
      <c r="R130" s="10">
        <v>0.122248</v>
      </c>
      <c r="S130" s="10"/>
      <c r="T130" s="81"/>
      <c r="U130" s="255" t="s">
        <v>1822</v>
      </c>
      <c r="V130" s="248"/>
    </row>
    <row r="131" spans="1:22" ht="31.5" x14ac:dyDescent="0.25">
      <c r="A131" s="207" t="s">
        <v>188</v>
      </c>
      <c r="B131" s="257" t="s">
        <v>1597</v>
      </c>
      <c r="C131" s="251" t="s">
        <v>1620</v>
      </c>
      <c r="D131" s="251" t="s">
        <v>1268</v>
      </c>
      <c r="E131" s="251" t="s">
        <v>1594</v>
      </c>
      <c r="F131" s="11" t="s">
        <v>1927</v>
      </c>
      <c r="G131" s="13">
        <v>622118</v>
      </c>
      <c r="H131" s="13" t="s">
        <v>1633</v>
      </c>
      <c r="I131" s="13" t="s">
        <v>1699</v>
      </c>
      <c r="J131" s="13" t="s">
        <v>1700</v>
      </c>
      <c r="K131" s="260">
        <v>44743</v>
      </c>
      <c r="L131" s="13" t="s">
        <v>1701</v>
      </c>
      <c r="M131" s="13" t="s">
        <v>1860</v>
      </c>
      <c r="N131" s="259" t="s">
        <v>1861</v>
      </c>
      <c r="O131" s="259" t="s">
        <v>1861</v>
      </c>
      <c r="P131" s="25" t="s">
        <v>1793</v>
      </c>
      <c r="Q131" s="15">
        <v>1000</v>
      </c>
      <c r="R131" s="10">
        <v>16.620560000000001</v>
      </c>
      <c r="S131" s="10"/>
      <c r="T131" s="81"/>
      <c r="U131" s="255" t="s">
        <v>1822</v>
      </c>
      <c r="V131" s="248"/>
    </row>
    <row r="132" spans="1:22" ht="31.5" x14ac:dyDescent="0.25">
      <c r="A132" s="207" t="s">
        <v>189</v>
      </c>
      <c r="B132" s="257" t="s">
        <v>1597</v>
      </c>
      <c r="C132" s="251" t="s">
        <v>1618</v>
      </c>
      <c r="D132" s="251" t="s">
        <v>1621</v>
      </c>
      <c r="E132" s="251" t="s">
        <v>1589</v>
      </c>
      <c r="F132" s="11" t="s">
        <v>1934</v>
      </c>
      <c r="G132" s="13">
        <v>611221</v>
      </c>
      <c r="H132" s="13" t="s">
        <v>1830</v>
      </c>
      <c r="I132" s="13" t="s">
        <v>1699</v>
      </c>
      <c r="J132" s="13" t="s">
        <v>1700</v>
      </c>
      <c r="K132" s="260">
        <v>44743</v>
      </c>
      <c r="L132" s="13" t="s">
        <v>1701</v>
      </c>
      <c r="M132" s="13" t="s">
        <v>1860</v>
      </c>
      <c r="N132" s="259" t="s">
        <v>1861</v>
      </c>
      <c r="O132" s="259" t="s">
        <v>1861</v>
      </c>
      <c r="P132" s="25" t="s">
        <v>1828</v>
      </c>
      <c r="Q132" s="15">
        <v>1000</v>
      </c>
      <c r="R132" s="10">
        <v>39.816313999999998</v>
      </c>
      <c r="S132" s="10"/>
      <c r="T132" s="81"/>
      <c r="U132" s="255" t="s">
        <v>1822</v>
      </c>
      <c r="V132" s="248"/>
    </row>
    <row r="133" spans="1:22" ht="31.5" x14ac:dyDescent="0.25">
      <c r="A133" s="207" t="s">
        <v>190</v>
      </c>
      <c r="B133" s="257" t="s">
        <v>1597</v>
      </c>
      <c r="C133" s="251" t="s">
        <v>1618</v>
      </c>
      <c r="D133" s="251" t="s">
        <v>1621</v>
      </c>
      <c r="E133" s="251" t="s">
        <v>1589</v>
      </c>
      <c r="F133" s="11" t="s">
        <v>1934</v>
      </c>
      <c r="G133" s="13">
        <v>611222</v>
      </c>
      <c r="H133" s="13" t="s">
        <v>1625</v>
      </c>
      <c r="I133" s="13" t="s">
        <v>1699</v>
      </c>
      <c r="J133" s="13" t="s">
        <v>1700</v>
      </c>
      <c r="K133" s="260">
        <v>44743</v>
      </c>
      <c r="L133" s="13" t="s">
        <v>1701</v>
      </c>
      <c r="M133" s="13" t="s">
        <v>1860</v>
      </c>
      <c r="N133" s="259" t="s">
        <v>1861</v>
      </c>
      <c r="O133" s="259" t="s">
        <v>1861</v>
      </c>
      <c r="P133" s="25" t="s">
        <v>1829</v>
      </c>
      <c r="Q133" s="15">
        <v>1000</v>
      </c>
      <c r="R133" s="252">
        <v>2.2817060000000002</v>
      </c>
      <c r="S133" s="10"/>
      <c r="T133" s="81"/>
      <c r="U133" s="255" t="s">
        <v>1822</v>
      </c>
      <c r="V133" s="248"/>
    </row>
    <row r="134" spans="1:22" ht="31.5" x14ac:dyDescent="0.25">
      <c r="A134" s="207" t="s">
        <v>191</v>
      </c>
      <c r="B134" s="257" t="s">
        <v>1597</v>
      </c>
      <c r="C134" s="251" t="s">
        <v>1618</v>
      </c>
      <c r="D134" s="251" t="s">
        <v>1268</v>
      </c>
      <c r="E134" s="251" t="s">
        <v>1593</v>
      </c>
      <c r="F134" s="11" t="s">
        <v>1948</v>
      </c>
      <c r="G134" s="13">
        <v>621104</v>
      </c>
      <c r="H134" s="13" t="s">
        <v>1691</v>
      </c>
      <c r="I134" s="13" t="s">
        <v>1699</v>
      </c>
      <c r="J134" s="13" t="s">
        <v>1700</v>
      </c>
      <c r="K134" s="260">
        <v>44743</v>
      </c>
      <c r="L134" s="13" t="s">
        <v>1701</v>
      </c>
      <c r="M134" s="13" t="s">
        <v>1860</v>
      </c>
      <c r="N134" s="259" t="s">
        <v>1861</v>
      </c>
      <c r="O134" s="259" t="s">
        <v>1861</v>
      </c>
      <c r="P134" s="25" t="s">
        <v>1794</v>
      </c>
      <c r="Q134" s="15">
        <v>1000</v>
      </c>
      <c r="R134" s="10">
        <v>29.942982999999998</v>
      </c>
      <c r="S134" s="10"/>
      <c r="T134" s="81"/>
      <c r="U134" s="255" t="s">
        <v>1822</v>
      </c>
      <c r="V134" s="248"/>
    </row>
    <row r="135" spans="1:22" ht="31.5" x14ac:dyDescent="0.25">
      <c r="A135" s="207" t="s">
        <v>192</v>
      </c>
      <c r="B135" s="257" t="s">
        <v>1597</v>
      </c>
      <c r="C135" s="251" t="s">
        <v>1618</v>
      </c>
      <c r="D135" s="251" t="s">
        <v>1268</v>
      </c>
      <c r="E135" s="251" t="s">
        <v>1593</v>
      </c>
      <c r="F135" s="11" t="s">
        <v>1948</v>
      </c>
      <c r="G135" s="13">
        <v>621105</v>
      </c>
      <c r="H135" s="13" t="s">
        <v>1692</v>
      </c>
      <c r="I135" s="13" t="s">
        <v>1699</v>
      </c>
      <c r="J135" s="13" t="s">
        <v>1700</v>
      </c>
      <c r="K135" s="260">
        <v>44743</v>
      </c>
      <c r="L135" s="13" t="s">
        <v>1701</v>
      </c>
      <c r="M135" s="13" t="s">
        <v>1860</v>
      </c>
      <c r="N135" s="259" t="s">
        <v>1861</v>
      </c>
      <c r="O135" s="259" t="s">
        <v>1861</v>
      </c>
      <c r="P135" s="25" t="s">
        <v>1847</v>
      </c>
      <c r="Q135" s="15">
        <v>1000</v>
      </c>
      <c r="R135" s="10">
        <v>20.242168999999997</v>
      </c>
      <c r="S135" s="10"/>
      <c r="T135" s="81"/>
      <c r="U135" s="255" t="s">
        <v>1822</v>
      </c>
      <c r="V135" s="248"/>
    </row>
    <row r="136" spans="1:22" ht="31.5" x14ac:dyDescent="0.25">
      <c r="A136" s="207" t="s">
        <v>193</v>
      </c>
      <c r="B136" s="257" t="s">
        <v>1597</v>
      </c>
      <c r="C136" s="251" t="s">
        <v>1618</v>
      </c>
      <c r="D136" s="251" t="s">
        <v>1621</v>
      </c>
      <c r="E136" s="251" t="s">
        <v>1594</v>
      </c>
      <c r="F136" s="11" t="s">
        <v>1948</v>
      </c>
      <c r="G136" s="13">
        <v>621106</v>
      </c>
      <c r="H136" s="13" t="s">
        <v>1693</v>
      </c>
      <c r="I136" s="13" t="s">
        <v>1699</v>
      </c>
      <c r="J136" s="13" t="s">
        <v>1700</v>
      </c>
      <c r="K136" s="260">
        <v>44743</v>
      </c>
      <c r="L136" s="13" t="s">
        <v>1701</v>
      </c>
      <c r="M136" s="13" t="s">
        <v>1860</v>
      </c>
      <c r="N136" s="259" t="s">
        <v>1861</v>
      </c>
      <c r="O136" s="259" t="s">
        <v>1861</v>
      </c>
      <c r="P136" s="25" t="s">
        <v>1795</v>
      </c>
      <c r="Q136" s="15">
        <v>1000</v>
      </c>
      <c r="R136" s="10">
        <v>6.0000000000000002E-6</v>
      </c>
      <c r="S136" s="10"/>
      <c r="T136" s="81"/>
      <c r="U136" s="255" t="s">
        <v>1822</v>
      </c>
      <c r="V136" s="248"/>
    </row>
    <row r="137" spans="1:22" ht="31.5" x14ac:dyDescent="0.25">
      <c r="A137" s="207" t="s">
        <v>194</v>
      </c>
      <c r="B137" s="257" t="s">
        <v>1597</v>
      </c>
      <c r="C137" s="251" t="s">
        <v>1618</v>
      </c>
      <c r="D137" s="251" t="s">
        <v>1268</v>
      </c>
      <c r="E137" s="251" t="s">
        <v>1594</v>
      </c>
      <c r="F137" s="11" t="s">
        <v>1948</v>
      </c>
      <c r="G137" s="13">
        <v>621107</v>
      </c>
      <c r="H137" s="13" t="s">
        <v>1694</v>
      </c>
      <c r="I137" s="13" t="s">
        <v>1699</v>
      </c>
      <c r="J137" s="13" t="s">
        <v>1700</v>
      </c>
      <c r="K137" s="260">
        <v>44743</v>
      </c>
      <c r="L137" s="13" t="s">
        <v>1701</v>
      </c>
      <c r="M137" s="13" t="s">
        <v>1860</v>
      </c>
      <c r="N137" s="259" t="s">
        <v>1861</v>
      </c>
      <c r="O137" s="259" t="s">
        <v>1861</v>
      </c>
      <c r="P137" s="25" t="s">
        <v>1796</v>
      </c>
      <c r="Q137" s="15">
        <v>1000</v>
      </c>
      <c r="R137" s="10">
        <v>0</v>
      </c>
      <c r="S137" s="10"/>
      <c r="T137" s="81"/>
      <c r="U137" s="255" t="s">
        <v>1822</v>
      </c>
      <c r="V137" s="248"/>
    </row>
    <row r="138" spans="1:22" ht="31.5" x14ac:dyDescent="0.25">
      <c r="A138" s="207" t="s">
        <v>195</v>
      </c>
      <c r="B138" s="257" t="s">
        <v>1597</v>
      </c>
      <c r="C138" s="251" t="s">
        <v>1618</v>
      </c>
      <c r="D138" s="251" t="s">
        <v>1268</v>
      </c>
      <c r="E138" s="251" t="s">
        <v>1593</v>
      </c>
      <c r="F138" s="11" t="s">
        <v>1948</v>
      </c>
      <c r="G138" s="13">
        <v>621108</v>
      </c>
      <c r="H138" s="13" t="s">
        <v>1633</v>
      </c>
      <c r="I138" s="13" t="s">
        <v>1699</v>
      </c>
      <c r="J138" s="13" t="s">
        <v>1700</v>
      </c>
      <c r="K138" s="260">
        <v>44743</v>
      </c>
      <c r="L138" s="13" t="s">
        <v>1701</v>
      </c>
      <c r="M138" s="13" t="s">
        <v>1860</v>
      </c>
      <c r="N138" s="259" t="s">
        <v>1861</v>
      </c>
      <c r="O138" s="259" t="s">
        <v>1861</v>
      </c>
      <c r="P138" s="25" t="s">
        <v>1797</v>
      </c>
      <c r="Q138" s="15">
        <v>1000</v>
      </c>
      <c r="R138" s="10">
        <v>11.755476</v>
      </c>
      <c r="S138" s="10"/>
      <c r="T138" s="81"/>
      <c r="U138" s="255" t="s">
        <v>1822</v>
      </c>
      <c r="V138" s="248"/>
    </row>
    <row r="139" spans="1:22" ht="31.5" x14ac:dyDescent="0.25">
      <c r="A139" s="207" t="s">
        <v>196</v>
      </c>
      <c r="B139" s="257" t="s">
        <v>1597</v>
      </c>
      <c r="C139" s="251" t="s">
        <v>1618</v>
      </c>
      <c r="D139" s="251" t="s">
        <v>1268</v>
      </c>
      <c r="E139" s="251" t="s">
        <v>1818</v>
      </c>
      <c r="F139" s="11" t="s">
        <v>1948</v>
      </c>
      <c r="G139" s="13">
        <v>621109</v>
      </c>
      <c r="H139" s="13" t="s">
        <v>1641</v>
      </c>
      <c r="I139" s="13" t="s">
        <v>1699</v>
      </c>
      <c r="J139" s="13" t="s">
        <v>1700</v>
      </c>
      <c r="K139" s="260">
        <v>44743</v>
      </c>
      <c r="L139" s="13" t="s">
        <v>1701</v>
      </c>
      <c r="M139" s="13" t="s">
        <v>1860</v>
      </c>
      <c r="N139" s="259" t="s">
        <v>1861</v>
      </c>
      <c r="O139" s="259" t="s">
        <v>1861</v>
      </c>
      <c r="P139" s="25" t="s">
        <v>1798</v>
      </c>
      <c r="Q139" s="15">
        <v>1000</v>
      </c>
      <c r="R139" s="10">
        <v>14.661283999999998</v>
      </c>
      <c r="S139" s="10"/>
      <c r="T139" s="81"/>
      <c r="U139" s="255" t="s">
        <v>1822</v>
      </c>
      <c r="V139" s="248"/>
    </row>
    <row r="140" spans="1:22" ht="31.5" x14ac:dyDescent="0.25">
      <c r="A140" s="207" t="s">
        <v>197</v>
      </c>
      <c r="B140" s="257" t="s">
        <v>1597</v>
      </c>
      <c r="C140" s="251" t="s">
        <v>1619</v>
      </c>
      <c r="D140" s="251" t="s">
        <v>1268</v>
      </c>
      <c r="E140" s="251" t="s">
        <v>1818</v>
      </c>
      <c r="F140" s="11" t="s">
        <v>1948</v>
      </c>
      <c r="G140" s="13">
        <v>621110</v>
      </c>
      <c r="H140" s="13" t="s">
        <v>1654</v>
      </c>
      <c r="I140" s="13" t="s">
        <v>1699</v>
      </c>
      <c r="J140" s="13" t="s">
        <v>1700</v>
      </c>
      <c r="K140" s="260">
        <v>44743</v>
      </c>
      <c r="L140" s="13" t="s">
        <v>1701</v>
      </c>
      <c r="M140" s="13" t="s">
        <v>1860</v>
      </c>
      <c r="N140" s="259" t="s">
        <v>1861</v>
      </c>
      <c r="O140" s="259" t="s">
        <v>1861</v>
      </c>
      <c r="P140" s="25" t="s">
        <v>1799</v>
      </c>
      <c r="Q140" s="15">
        <v>1000</v>
      </c>
      <c r="R140" s="10">
        <v>13.726699</v>
      </c>
      <c r="S140" s="10"/>
      <c r="T140" s="81"/>
      <c r="U140" s="255" t="s">
        <v>1822</v>
      </c>
      <c r="V140" s="248"/>
    </row>
    <row r="141" spans="1:22" ht="31.5" x14ac:dyDescent="0.25">
      <c r="A141" s="207" t="s">
        <v>198</v>
      </c>
      <c r="B141" s="257" t="s">
        <v>1597</v>
      </c>
      <c r="C141" s="251" t="s">
        <v>1619</v>
      </c>
      <c r="D141" s="251" t="s">
        <v>1268</v>
      </c>
      <c r="E141" s="251" t="s">
        <v>1818</v>
      </c>
      <c r="F141" s="11" t="s">
        <v>1948</v>
      </c>
      <c r="G141" s="13">
        <v>621111</v>
      </c>
      <c r="H141" s="13" t="s">
        <v>1640</v>
      </c>
      <c r="I141" s="13" t="s">
        <v>1699</v>
      </c>
      <c r="J141" s="13" t="s">
        <v>1700</v>
      </c>
      <c r="K141" s="260">
        <v>44743</v>
      </c>
      <c r="L141" s="13" t="s">
        <v>1701</v>
      </c>
      <c r="M141" s="13" t="s">
        <v>1860</v>
      </c>
      <c r="N141" s="259" t="s">
        <v>1861</v>
      </c>
      <c r="O141" s="259" t="s">
        <v>1861</v>
      </c>
      <c r="P141" s="25" t="s">
        <v>1800</v>
      </c>
      <c r="Q141" s="15">
        <v>1000</v>
      </c>
      <c r="R141" s="10">
        <v>21.789169999999999</v>
      </c>
      <c r="S141" s="10"/>
      <c r="T141" s="81"/>
      <c r="U141" s="255" t="s">
        <v>1822</v>
      </c>
      <c r="V141" s="248"/>
    </row>
    <row r="142" spans="1:22" ht="31.5" x14ac:dyDescent="0.25">
      <c r="A142" s="207" t="s">
        <v>199</v>
      </c>
      <c r="B142" s="257" t="s">
        <v>1597</v>
      </c>
      <c r="C142" s="251" t="s">
        <v>1619</v>
      </c>
      <c r="D142" s="251" t="s">
        <v>1268</v>
      </c>
      <c r="E142" s="251" t="s">
        <v>1817</v>
      </c>
      <c r="F142" s="11" t="s">
        <v>1949</v>
      </c>
      <c r="G142" s="13">
        <v>523101</v>
      </c>
      <c r="H142" s="13" t="s">
        <v>1641</v>
      </c>
      <c r="I142" s="13" t="s">
        <v>1699</v>
      </c>
      <c r="J142" s="13" t="s">
        <v>1700</v>
      </c>
      <c r="K142" s="260">
        <v>44743</v>
      </c>
      <c r="L142" s="13" t="s">
        <v>1701</v>
      </c>
      <c r="M142" s="13" t="s">
        <v>1860</v>
      </c>
      <c r="N142" s="259" t="s">
        <v>1861</v>
      </c>
      <c r="O142" s="259" t="s">
        <v>1861</v>
      </c>
      <c r="P142" s="25" t="s">
        <v>1854</v>
      </c>
      <c r="Q142" s="15">
        <v>1000</v>
      </c>
      <c r="R142" s="10">
        <v>15.525572</v>
      </c>
      <c r="S142" s="10"/>
      <c r="T142" s="81"/>
      <c r="U142" s="255" t="s">
        <v>1822</v>
      </c>
      <c r="V142" s="248"/>
    </row>
    <row r="143" spans="1:22" ht="31.5" x14ac:dyDescent="0.25">
      <c r="A143" s="207" t="s">
        <v>200</v>
      </c>
      <c r="B143" s="257" t="s">
        <v>1597</v>
      </c>
      <c r="C143" s="251" t="s">
        <v>1576</v>
      </c>
      <c r="D143" s="251" t="s">
        <v>1621</v>
      </c>
      <c r="E143" s="251" t="s">
        <v>1817</v>
      </c>
      <c r="F143" s="11" t="s">
        <v>1949</v>
      </c>
      <c r="G143" s="13">
        <v>523102</v>
      </c>
      <c r="H143" s="13" t="s">
        <v>1626</v>
      </c>
      <c r="I143" s="13" t="s">
        <v>1699</v>
      </c>
      <c r="J143" s="13" t="s">
        <v>1700</v>
      </c>
      <c r="K143" s="260">
        <v>44743</v>
      </c>
      <c r="L143" s="13" t="s">
        <v>1701</v>
      </c>
      <c r="M143" s="13" t="s">
        <v>1860</v>
      </c>
      <c r="N143" s="259" t="s">
        <v>1861</v>
      </c>
      <c r="O143" s="259" t="s">
        <v>1861</v>
      </c>
      <c r="P143" s="25" t="s">
        <v>1855</v>
      </c>
      <c r="Q143" s="15">
        <v>1000</v>
      </c>
      <c r="R143" s="10">
        <v>9.0397219999999994</v>
      </c>
      <c r="S143" s="10"/>
      <c r="T143" s="81"/>
      <c r="U143" s="255" t="s">
        <v>1822</v>
      </c>
      <c r="V143" s="248"/>
    </row>
    <row r="144" spans="1:22" ht="31.5" x14ac:dyDescent="0.25">
      <c r="A144" s="207" t="s">
        <v>201</v>
      </c>
      <c r="B144" s="257" t="s">
        <v>1597</v>
      </c>
      <c r="C144" s="251" t="s">
        <v>1576</v>
      </c>
      <c r="D144" s="251" t="s">
        <v>1621</v>
      </c>
      <c r="E144" s="251" t="s">
        <v>1817</v>
      </c>
      <c r="F144" s="11" t="s">
        <v>1949</v>
      </c>
      <c r="G144" s="13">
        <v>523103</v>
      </c>
      <c r="H144" s="13" t="s">
        <v>1627</v>
      </c>
      <c r="I144" s="13" t="s">
        <v>1699</v>
      </c>
      <c r="J144" s="13" t="s">
        <v>1700</v>
      </c>
      <c r="K144" s="260">
        <v>44743</v>
      </c>
      <c r="L144" s="13" t="s">
        <v>1701</v>
      </c>
      <c r="M144" s="13" t="s">
        <v>1860</v>
      </c>
      <c r="N144" s="259" t="s">
        <v>1861</v>
      </c>
      <c r="O144" s="259" t="s">
        <v>1861</v>
      </c>
      <c r="P144" s="25" t="s">
        <v>1856</v>
      </c>
      <c r="Q144" s="15">
        <v>1000</v>
      </c>
      <c r="R144" s="10">
        <v>13.160143000000001</v>
      </c>
      <c r="S144" s="10"/>
      <c r="T144" s="81"/>
      <c r="U144" s="255" t="s">
        <v>1822</v>
      </c>
      <c r="V144" s="248"/>
    </row>
    <row r="145" spans="1:22" ht="31.5" x14ac:dyDescent="0.25">
      <c r="A145" s="207" t="s">
        <v>202</v>
      </c>
      <c r="B145" s="257" t="s">
        <v>1597</v>
      </c>
      <c r="C145" s="251" t="s">
        <v>1576</v>
      </c>
      <c r="D145" s="251" t="s">
        <v>1268</v>
      </c>
      <c r="E145" s="251" t="s">
        <v>1819</v>
      </c>
      <c r="F145" s="11" t="s">
        <v>1950</v>
      </c>
      <c r="G145" s="13">
        <v>324201</v>
      </c>
      <c r="H145" s="13" t="s">
        <v>1695</v>
      </c>
      <c r="I145" s="13" t="s">
        <v>1699</v>
      </c>
      <c r="J145" s="13" t="s">
        <v>1700</v>
      </c>
      <c r="K145" s="260">
        <v>44743</v>
      </c>
      <c r="L145" s="13" t="s">
        <v>1701</v>
      </c>
      <c r="M145" s="13" t="s">
        <v>1860</v>
      </c>
      <c r="N145" s="259" t="s">
        <v>1861</v>
      </c>
      <c r="O145" s="259" t="s">
        <v>1861</v>
      </c>
      <c r="P145" s="25" t="s">
        <v>1801</v>
      </c>
      <c r="Q145" s="15">
        <v>1000</v>
      </c>
      <c r="R145" s="10">
        <v>17.656641</v>
      </c>
      <c r="S145" s="10"/>
      <c r="T145" s="81"/>
      <c r="U145" s="255" t="s">
        <v>1822</v>
      </c>
      <c r="V145" s="248"/>
    </row>
    <row r="146" spans="1:22" ht="31.5" x14ac:dyDescent="0.25">
      <c r="A146" s="207" t="s">
        <v>203</v>
      </c>
      <c r="B146" s="257" t="s">
        <v>1597</v>
      </c>
      <c r="C146" s="251" t="s">
        <v>1576</v>
      </c>
      <c r="D146" s="251" t="s">
        <v>1268</v>
      </c>
      <c r="E146" s="251" t="s">
        <v>1819</v>
      </c>
      <c r="F146" s="11" t="s">
        <v>1950</v>
      </c>
      <c r="G146" s="13">
        <v>324202</v>
      </c>
      <c r="H146" s="13" t="s">
        <v>1696</v>
      </c>
      <c r="I146" s="13" t="s">
        <v>1699</v>
      </c>
      <c r="J146" s="13" t="s">
        <v>1700</v>
      </c>
      <c r="K146" s="260">
        <v>44743</v>
      </c>
      <c r="L146" s="13" t="s">
        <v>1701</v>
      </c>
      <c r="M146" s="13" t="s">
        <v>1860</v>
      </c>
      <c r="N146" s="259" t="s">
        <v>1861</v>
      </c>
      <c r="O146" s="259" t="s">
        <v>1861</v>
      </c>
      <c r="P146" s="25" t="s">
        <v>1802</v>
      </c>
      <c r="Q146" s="15">
        <v>1000</v>
      </c>
      <c r="R146" s="10">
        <v>0</v>
      </c>
      <c r="S146" s="10"/>
      <c r="T146" s="81"/>
      <c r="U146" s="255" t="s">
        <v>1822</v>
      </c>
      <c r="V146" s="248"/>
    </row>
    <row r="147" spans="1:22" ht="31.5" x14ac:dyDescent="0.25">
      <c r="A147" s="207" t="s">
        <v>204</v>
      </c>
      <c r="B147" s="257" t="s">
        <v>1597</v>
      </c>
      <c r="C147" s="251" t="s">
        <v>1576</v>
      </c>
      <c r="D147" s="251" t="s">
        <v>1268</v>
      </c>
      <c r="E147" s="251" t="s">
        <v>1819</v>
      </c>
      <c r="F147" s="11" t="s">
        <v>1950</v>
      </c>
      <c r="G147" s="13">
        <v>324203</v>
      </c>
      <c r="H147" s="13" t="s">
        <v>1697</v>
      </c>
      <c r="I147" s="13" t="s">
        <v>1699</v>
      </c>
      <c r="J147" s="13" t="s">
        <v>1700</v>
      </c>
      <c r="K147" s="260">
        <v>44743</v>
      </c>
      <c r="L147" s="13" t="s">
        <v>1701</v>
      </c>
      <c r="M147" s="13" t="s">
        <v>1860</v>
      </c>
      <c r="N147" s="259" t="s">
        <v>1861</v>
      </c>
      <c r="O147" s="259" t="s">
        <v>1861</v>
      </c>
      <c r="P147" s="25" t="s">
        <v>1803</v>
      </c>
      <c r="Q147" s="15">
        <v>1000</v>
      </c>
      <c r="R147" s="10">
        <v>5.1589169999999998</v>
      </c>
      <c r="S147" s="10"/>
      <c r="T147" s="81"/>
      <c r="U147" s="255" t="s">
        <v>1822</v>
      </c>
      <c r="V147" s="248"/>
    </row>
    <row r="148" spans="1:22" ht="31.5" x14ac:dyDescent="0.25">
      <c r="A148" s="207" t="s">
        <v>205</v>
      </c>
      <c r="B148" s="257" t="s">
        <v>1597</v>
      </c>
      <c r="C148" s="251" t="s">
        <v>1576</v>
      </c>
      <c r="D148" s="251" t="s">
        <v>1268</v>
      </c>
      <c r="E148" s="251" t="s">
        <v>1819</v>
      </c>
      <c r="F148" s="11" t="s">
        <v>1950</v>
      </c>
      <c r="G148" s="13">
        <v>324204</v>
      </c>
      <c r="H148" s="13" t="s">
        <v>1698</v>
      </c>
      <c r="I148" s="13" t="s">
        <v>1699</v>
      </c>
      <c r="J148" s="13" t="s">
        <v>1700</v>
      </c>
      <c r="K148" s="260">
        <v>44743</v>
      </c>
      <c r="L148" s="13" t="s">
        <v>1701</v>
      </c>
      <c r="M148" s="13" t="s">
        <v>1860</v>
      </c>
      <c r="N148" s="259" t="s">
        <v>1861</v>
      </c>
      <c r="O148" s="259" t="s">
        <v>1861</v>
      </c>
      <c r="P148" s="25" t="s">
        <v>1804</v>
      </c>
      <c r="Q148" s="15">
        <v>1000</v>
      </c>
      <c r="R148" s="10">
        <v>5.0444250000000004</v>
      </c>
      <c r="S148" s="10"/>
      <c r="T148" s="81"/>
      <c r="U148" s="255" t="s">
        <v>1822</v>
      </c>
      <c r="V148" s="248"/>
    </row>
    <row r="149" spans="1:22" ht="31.5" x14ac:dyDescent="0.25">
      <c r="A149" s="207" t="s">
        <v>206</v>
      </c>
      <c r="B149" s="257" t="s">
        <v>1597</v>
      </c>
      <c r="C149" s="251" t="s">
        <v>1576</v>
      </c>
      <c r="D149" s="251" t="s">
        <v>1268</v>
      </c>
      <c r="E149" s="251" t="s">
        <v>1820</v>
      </c>
      <c r="F149" s="11" t="s">
        <v>1951</v>
      </c>
      <c r="G149" s="13">
        <v>325101</v>
      </c>
      <c r="H149" s="13" t="s">
        <v>1638</v>
      </c>
      <c r="I149" s="13" t="s">
        <v>1699</v>
      </c>
      <c r="J149" s="13" t="s">
        <v>1700</v>
      </c>
      <c r="K149" s="260">
        <v>44743</v>
      </c>
      <c r="L149" s="13" t="s">
        <v>1701</v>
      </c>
      <c r="M149" s="13" t="s">
        <v>1860</v>
      </c>
      <c r="N149" s="259" t="s">
        <v>1861</v>
      </c>
      <c r="O149" s="259" t="s">
        <v>1861</v>
      </c>
      <c r="P149" s="25" t="s">
        <v>1805</v>
      </c>
      <c r="Q149" s="15">
        <v>1000</v>
      </c>
      <c r="R149" s="10">
        <v>35.465850000000003</v>
      </c>
      <c r="S149" s="10"/>
      <c r="T149" s="81"/>
      <c r="U149" s="255" t="s">
        <v>1822</v>
      </c>
      <c r="V149" s="248"/>
    </row>
    <row r="150" spans="1:22" ht="31.5" x14ac:dyDescent="0.25">
      <c r="A150" s="207" t="s">
        <v>207</v>
      </c>
      <c r="B150" s="258" t="s">
        <v>1597</v>
      </c>
      <c r="C150" s="257" t="s">
        <v>1619</v>
      </c>
      <c r="D150" s="11" t="s">
        <v>1268</v>
      </c>
      <c r="E150" s="11" t="s">
        <v>1820</v>
      </c>
      <c r="F150" s="11" t="s">
        <v>1951</v>
      </c>
      <c r="G150" s="13">
        <v>325102</v>
      </c>
      <c r="H150" s="13" t="s">
        <v>1654</v>
      </c>
      <c r="I150" s="13" t="s">
        <v>1699</v>
      </c>
      <c r="J150" s="13" t="s">
        <v>1700</v>
      </c>
      <c r="K150" s="260">
        <v>44743</v>
      </c>
      <c r="L150" s="13" t="s">
        <v>1701</v>
      </c>
      <c r="M150" s="13" t="s">
        <v>1860</v>
      </c>
      <c r="N150" s="259" t="s">
        <v>1861</v>
      </c>
      <c r="O150" s="259" t="s">
        <v>1861</v>
      </c>
      <c r="P150" s="25" t="s">
        <v>1806</v>
      </c>
      <c r="Q150" s="15">
        <v>1000</v>
      </c>
      <c r="R150" s="10">
        <v>22.403867999999999</v>
      </c>
      <c r="S150" s="10"/>
      <c r="T150" s="81"/>
      <c r="U150" s="255" t="s">
        <v>1822</v>
      </c>
      <c r="V150" s="248"/>
    </row>
    <row r="151" spans="1:22" ht="31.5" x14ac:dyDescent="0.25">
      <c r="A151" s="207" t="s">
        <v>208</v>
      </c>
      <c r="B151" s="258" t="s">
        <v>1597</v>
      </c>
      <c r="C151" s="257" t="s">
        <v>1619</v>
      </c>
      <c r="D151" s="11" t="s">
        <v>1268</v>
      </c>
      <c r="E151" s="11" t="s">
        <v>1820</v>
      </c>
      <c r="F151" s="11" t="s">
        <v>1951</v>
      </c>
      <c r="G151" s="13">
        <v>325103</v>
      </c>
      <c r="H151" s="13" t="s">
        <v>1640</v>
      </c>
      <c r="I151" s="13" t="s">
        <v>1699</v>
      </c>
      <c r="J151" s="13" t="s">
        <v>1700</v>
      </c>
      <c r="K151" s="260">
        <v>44743</v>
      </c>
      <c r="L151" s="13" t="s">
        <v>1701</v>
      </c>
      <c r="M151" s="13" t="s">
        <v>1860</v>
      </c>
      <c r="N151" s="259" t="s">
        <v>1861</v>
      </c>
      <c r="O151" s="259" t="s">
        <v>1861</v>
      </c>
      <c r="P151" s="25" t="s">
        <v>1807</v>
      </c>
      <c r="Q151" s="15">
        <v>1000</v>
      </c>
      <c r="R151" s="10">
        <v>34.731997</v>
      </c>
      <c r="S151" s="10"/>
      <c r="T151" s="81"/>
      <c r="U151" s="255" t="s">
        <v>1822</v>
      </c>
    </row>
    <row r="152" spans="1:22" ht="15.75" customHeight="1" x14ac:dyDescent="0.25">
      <c r="A152" s="207" t="s">
        <v>209</v>
      </c>
      <c r="B152" s="258" t="s">
        <v>1597</v>
      </c>
      <c r="C152" s="171" t="s">
        <v>1618</v>
      </c>
      <c r="D152" s="11" t="s">
        <v>1268</v>
      </c>
      <c r="E152" s="11" t="s">
        <v>1952</v>
      </c>
      <c r="F152" s="11" t="s">
        <v>1943</v>
      </c>
      <c r="G152" s="13">
        <v>621202</v>
      </c>
      <c r="H152" s="13" t="s">
        <v>1688</v>
      </c>
      <c r="I152" s="13" t="s">
        <v>1699</v>
      </c>
      <c r="J152" s="13" t="s">
        <v>1700</v>
      </c>
      <c r="K152" s="260">
        <v>44743</v>
      </c>
      <c r="L152" s="13" t="s">
        <v>1701</v>
      </c>
      <c r="M152" s="13" t="s">
        <v>1860</v>
      </c>
      <c r="N152" s="259" t="s">
        <v>1861</v>
      </c>
      <c r="O152" s="259" t="s">
        <v>1861</v>
      </c>
      <c r="P152" s="25" t="s">
        <v>1857</v>
      </c>
      <c r="Q152" s="15">
        <v>1000</v>
      </c>
      <c r="R152" s="10">
        <v>1.9958040000000001</v>
      </c>
      <c r="S152" s="10"/>
      <c r="T152" s="81"/>
      <c r="U152" s="368" t="s">
        <v>1822</v>
      </c>
      <c r="V152" s="369"/>
    </row>
    <row r="153" spans="1:22" ht="31.5" x14ac:dyDescent="0.25">
      <c r="A153" s="207" t="s">
        <v>210</v>
      </c>
      <c r="B153" s="258" t="s">
        <v>1597</v>
      </c>
      <c r="C153" s="263" t="s">
        <v>1618</v>
      </c>
      <c r="D153" s="11" t="s">
        <v>1268</v>
      </c>
      <c r="E153" s="11" t="s">
        <v>1593</v>
      </c>
      <c r="F153" s="11" t="s">
        <v>1943</v>
      </c>
      <c r="G153" s="13">
        <v>621203</v>
      </c>
      <c r="H153" s="13" t="s">
        <v>1689</v>
      </c>
      <c r="I153" s="13" t="s">
        <v>1699</v>
      </c>
      <c r="J153" s="13" t="s">
        <v>1700</v>
      </c>
      <c r="K153" s="260">
        <v>44743</v>
      </c>
      <c r="L153" s="13" t="s">
        <v>1701</v>
      </c>
      <c r="M153" s="13" t="s">
        <v>1860</v>
      </c>
      <c r="N153" s="259" t="s">
        <v>1861</v>
      </c>
      <c r="O153" s="259" t="s">
        <v>1861</v>
      </c>
      <c r="P153" s="25" t="s">
        <v>1858</v>
      </c>
      <c r="Q153" s="15">
        <v>1000</v>
      </c>
      <c r="R153" s="10">
        <v>2.0308419999999998</v>
      </c>
      <c r="S153" s="10"/>
      <c r="T153" s="81"/>
      <c r="U153" s="255" t="s">
        <v>1822</v>
      </c>
      <c r="V153" s="256"/>
    </row>
    <row r="154" spans="1:22" ht="25.5" x14ac:dyDescent="0.25">
      <c r="A154" s="207" t="s">
        <v>211</v>
      </c>
      <c r="B154" s="258" t="s">
        <v>1597</v>
      </c>
      <c r="C154" s="258" t="s">
        <v>1619</v>
      </c>
      <c r="D154" s="11" t="s">
        <v>1268</v>
      </c>
      <c r="E154" s="11" t="s">
        <v>1587</v>
      </c>
      <c r="F154" s="11" t="s">
        <v>1953</v>
      </c>
      <c r="G154" s="13">
        <v>522101</v>
      </c>
      <c r="H154" s="13" t="s">
        <v>1638</v>
      </c>
      <c r="I154" s="13" t="s">
        <v>1699</v>
      </c>
      <c r="J154" s="13" t="s">
        <v>1700</v>
      </c>
      <c r="K154" s="260">
        <v>44743</v>
      </c>
      <c r="L154" s="13" t="s">
        <v>1701</v>
      </c>
      <c r="M154" s="13" t="s">
        <v>1860</v>
      </c>
      <c r="N154" s="259" t="s">
        <v>1861</v>
      </c>
      <c r="O154" s="259" t="s">
        <v>1861</v>
      </c>
      <c r="P154" s="25" t="s">
        <v>1859</v>
      </c>
      <c r="Q154" s="15">
        <v>1000</v>
      </c>
      <c r="R154" s="10">
        <v>13.013539999999999</v>
      </c>
      <c r="S154" s="10"/>
      <c r="T154" s="81"/>
      <c r="U154" s="368"/>
      <c r="V154" s="369"/>
    </row>
    <row r="155" spans="1:22" ht="25.5" x14ac:dyDescent="0.25">
      <c r="A155" s="207" t="s">
        <v>212</v>
      </c>
      <c r="B155" s="258" t="s">
        <v>1597</v>
      </c>
      <c r="C155" s="258" t="s">
        <v>1619</v>
      </c>
      <c r="D155" s="11" t="s">
        <v>1268</v>
      </c>
      <c r="E155" s="11" t="s">
        <v>1587</v>
      </c>
      <c r="F155" s="11" t="s">
        <v>1953</v>
      </c>
      <c r="G155" s="13">
        <v>522102</v>
      </c>
      <c r="H155" s="13" t="s">
        <v>1639</v>
      </c>
      <c r="I155" s="13" t="s">
        <v>1699</v>
      </c>
      <c r="J155" s="13" t="s">
        <v>1700</v>
      </c>
      <c r="K155" s="260">
        <v>44743</v>
      </c>
      <c r="L155" s="13" t="s">
        <v>1701</v>
      </c>
      <c r="M155" s="13" t="s">
        <v>1860</v>
      </c>
      <c r="N155" s="259" t="s">
        <v>1861</v>
      </c>
      <c r="O155" s="259" t="s">
        <v>1861</v>
      </c>
      <c r="P155" s="25" t="s">
        <v>1808</v>
      </c>
      <c r="Q155" s="15">
        <v>1000</v>
      </c>
      <c r="R155" s="10">
        <v>11.872609999999998</v>
      </c>
      <c r="S155" s="10"/>
      <c r="T155" s="81"/>
      <c r="U155" s="368"/>
      <c r="V155" s="369"/>
    </row>
    <row r="156" spans="1:22" ht="25.5" x14ac:dyDescent="0.25">
      <c r="A156" s="207" t="s">
        <v>213</v>
      </c>
      <c r="B156" s="171"/>
      <c r="C156" s="171"/>
      <c r="D156" s="11"/>
      <c r="E156" s="11"/>
      <c r="F156" s="11"/>
      <c r="G156" s="13"/>
      <c r="H156" s="13" t="s">
        <v>2130</v>
      </c>
      <c r="I156" s="13"/>
      <c r="J156" s="13"/>
      <c r="K156" s="13"/>
      <c r="L156" s="13"/>
      <c r="M156" s="13"/>
      <c r="N156" s="13"/>
      <c r="O156" s="13"/>
      <c r="P156" s="25"/>
      <c r="Q156" s="15"/>
      <c r="R156" s="10"/>
      <c r="S156" s="10">
        <v>0.98696300000000003</v>
      </c>
      <c r="T156" s="81"/>
      <c r="U156" s="368"/>
      <c r="V156" s="369"/>
    </row>
    <row r="157" spans="1:22" ht="15.75" x14ac:dyDescent="0.25">
      <c r="A157" s="207" t="s">
        <v>214</v>
      </c>
      <c r="B157" s="171"/>
      <c r="C157" s="171"/>
      <c r="D157" s="11"/>
      <c r="E157" s="11"/>
      <c r="F157" s="11"/>
      <c r="G157" s="13"/>
      <c r="H157" s="13" t="s">
        <v>1919</v>
      </c>
      <c r="I157" s="13"/>
      <c r="J157" s="13"/>
      <c r="K157" s="13"/>
      <c r="L157" s="13"/>
      <c r="M157" s="13"/>
      <c r="N157" s="13"/>
      <c r="O157" s="13"/>
      <c r="P157" s="25"/>
      <c r="Q157" s="15"/>
      <c r="R157" s="10"/>
      <c r="S157" s="10">
        <v>279.82424600000002</v>
      </c>
      <c r="T157" s="81"/>
      <c r="U157" s="368"/>
      <c r="V157" s="369"/>
    </row>
    <row r="158" spans="1:22" ht="15.75" x14ac:dyDescent="0.25">
      <c r="A158" s="207" t="s">
        <v>215</v>
      </c>
      <c r="B158" s="171"/>
      <c r="C158" s="171"/>
      <c r="D158" s="11"/>
      <c r="E158" s="11"/>
      <c r="F158" s="11"/>
      <c r="G158" s="13"/>
      <c r="H158" s="13"/>
      <c r="I158" s="13"/>
      <c r="J158" s="13"/>
      <c r="K158" s="13"/>
      <c r="L158" s="13"/>
      <c r="M158" s="13"/>
      <c r="N158" s="13"/>
      <c r="O158" s="13"/>
      <c r="P158" s="25"/>
      <c r="Q158" s="15"/>
      <c r="R158" s="10"/>
      <c r="T158" s="81"/>
      <c r="U158" s="368"/>
      <c r="V158" s="369"/>
    </row>
    <row r="159" spans="1:22" ht="15.75" x14ac:dyDescent="0.25">
      <c r="A159" s="207" t="s">
        <v>216</v>
      </c>
      <c r="B159" s="171"/>
      <c r="C159" s="171"/>
      <c r="D159" s="11"/>
      <c r="E159" s="11"/>
      <c r="F159" s="11"/>
      <c r="G159" s="13"/>
      <c r="H159" s="13"/>
      <c r="I159" s="13"/>
      <c r="J159" s="13"/>
      <c r="K159" s="13"/>
      <c r="L159" s="13"/>
      <c r="M159" s="13"/>
      <c r="N159" s="13"/>
      <c r="O159" s="13"/>
      <c r="P159" s="25"/>
      <c r="Q159" s="15"/>
      <c r="R159" s="10"/>
      <c r="S159" s="10"/>
      <c r="T159" s="81"/>
      <c r="U159" s="368"/>
      <c r="V159" s="369"/>
    </row>
    <row r="160" spans="1:22" ht="15.75" x14ac:dyDescent="0.25">
      <c r="A160" s="207" t="s">
        <v>217</v>
      </c>
      <c r="B160" s="171"/>
      <c r="C160" s="171"/>
      <c r="D160" s="11"/>
      <c r="E160" s="11"/>
      <c r="F160" s="11"/>
      <c r="G160" s="13"/>
      <c r="H160" s="13"/>
      <c r="I160" s="13"/>
      <c r="J160" s="13"/>
      <c r="K160" s="13"/>
      <c r="L160" s="13"/>
      <c r="M160" s="13"/>
      <c r="N160" s="13"/>
      <c r="O160" s="13"/>
      <c r="P160" s="25"/>
      <c r="Q160" s="15"/>
      <c r="R160" s="10"/>
      <c r="S160" s="10"/>
      <c r="T160" s="81"/>
      <c r="U160" s="368"/>
      <c r="V160" s="369"/>
    </row>
    <row r="161" spans="1:22" ht="15.75" x14ac:dyDescent="0.25">
      <c r="A161" s="207" t="s">
        <v>218</v>
      </c>
      <c r="B161" s="171"/>
      <c r="C161" s="171"/>
      <c r="D161" s="11"/>
      <c r="E161" s="11"/>
      <c r="F161" s="11"/>
      <c r="G161" s="13"/>
      <c r="H161" s="13"/>
      <c r="I161" s="13"/>
      <c r="J161" s="13"/>
      <c r="K161" s="13"/>
      <c r="L161" s="13"/>
      <c r="M161" s="13"/>
      <c r="N161" s="13"/>
      <c r="O161" s="13"/>
      <c r="P161" s="25"/>
      <c r="Q161" s="15"/>
      <c r="R161" s="10"/>
      <c r="S161" s="10"/>
      <c r="T161" s="81"/>
      <c r="U161" s="368"/>
      <c r="V161" s="369"/>
    </row>
    <row r="162" spans="1:22" ht="15.75" x14ac:dyDescent="0.25">
      <c r="A162" s="207" t="s">
        <v>219</v>
      </c>
      <c r="B162" s="171"/>
      <c r="C162" s="171"/>
      <c r="D162" s="11"/>
      <c r="E162" s="11"/>
      <c r="F162" s="11"/>
      <c r="G162" s="13"/>
      <c r="H162" s="13"/>
      <c r="I162" s="13"/>
      <c r="J162" s="13"/>
      <c r="K162" s="13"/>
      <c r="L162" s="13"/>
      <c r="M162" s="13"/>
      <c r="N162" s="13"/>
      <c r="O162" s="13"/>
      <c r="P162" s="25"/>
      <c r="Q162" s="15"/>
      <c r="R162" s="10"/>
      <c r="S162" s="10"/>
      <c r="T162" s="81"/>
      <c r="U162" s="368"/>
      <c r="V162" s="369"/>
    </row>
    <row r="163" spans="1:22" ht="15.75" x14ac:dyDescent="0.25">
      <c r="A163" s="207" t="s">
        <v>220</v>
      </c>
      <c r="B163" s="171"/>
      <c r="C163" s="171"/>
      <c r="D163" s="11"/>
      <c r="E163" s="11"/>
      <c r="F163" s="11"/>
      <c r="G163" s="13"/>
      <c r="H163" s="13"/>
      <c r="I163" s="13"/>
      <c r="J163" s="13"/>
      <c r="K163" s="13"/>
      <c r="L163" s="13"/>
      <c r="M163" s="13"/>
      <c r="N163" s="13"/>
      <c r="O163" s="13"/>
      <c r="P163" s="25"/>
      <c r="Q163" s="15"/>
      <c r="R163" s="10"/>
      <c r="S163" s="10"/>
      <c r="T163" s="81"/>
      <c r="U163" s="368"/>
      <c r="V163" s="369"/>
    </row>
    <row r="164" spans="1:22" ht="15.75" x14ac:dyDescent="0.25">
      <c r="A164" s="207" t="s">
        <v>221</v>
      </c>
      <c r="B164" s="171"/>
      <c r="C164" s="171"/>
      <c r="D164" s="11"/>
      <c r="E164" s="11"/>
      <c r="F164" s="11"/>
      <c r="G164" s="13"/>
      <c r="H164" s="13"/>
      <c r="I164" s="13"/>
      <c r="J164" s="13"/>
      <c r="K164" s="13"/>
      <c r="L164" s="13"/>
      <c r="M164" s="13"/>
      <c r="N164" s="13"/>
      <c r="O164" s="13"/>
      <c r="P164" s="25"/>
      <c r="Q164" s="15"/>
      <c r="R164" s="10"/>
      <c r="S164" s="10"/>
      <c r="T164" s="81"/>
      <c r="U164" s="368"/>
      <c r="V164" s="369"/>
    </row>
    <row r="165" spans="1:22" ht="15.75" x14ac:dyDescent="0.25">
      <c r="A165" s="207" t="s">
        <v>222</v>
      </c>
      <c r="B165" s="171"/>
      <c r="C165" s="171"/>
      <c r="D165" s="11"/>
      <c r="E165" s="11"/>
      <c r="F165" s="11"/>
      <c r="G165" s="13"/>
      <c r="H165" s="13"/>
      <c r="I165" s="13"/>
      <c r="J165" s="13"/>
      <c r="K165" s="13"/>
      <c r="L165" s="13"/>
      <c r="M165" s="13"/>
      <c r="N165" s="13"/>
      <c r="O165" s="13"/>
      <c r="P165" s="25"/>
      <c r="Q165" s="15"/>
      <c r="R165" s="10"/>
      <c r="S165" s="10"/>
      <c r="T165" s="81"/>
      <c r="U165" s="368"/>
      <c r="V165" s="369"/>
    </row>
    <row r="166" spans="1:22" ht="15.75" x14ac:dyDescent="0.25">
      <c r="A166" s="207" t="s">
        <v>223</v>
      </c>
      <c r="B166" s="171"/>
      <c r="C166" s="171"/>
      <c r="D166" s="11"/>
      <c r="E166" s="11"/>
      <c r="F166" s="11"/>
      <c r="G166" s="13"/>
      <c r="H166" s="13"/>
      <c r="I166" s="13"/>
      <c r="J166" s="13"/>
      <c r="K166" s="13"/>
      <c r="L166" s="13"/>
      <c r="M166" s="13"/>
      <c r="N166" s="13"/>
      <c r="O166" s="13"/>
      <c r="P166" s="25"/>
      <c r="Q166" s="15"/>
      <c r="R166" s="10"/>
      <c r="S166" s="10"/>
      <c r="T166" s="81"/>
      <c r="U166" s="368"/>
      <c r="V166" s="369"/>
    </row>
    <row r="167" spans="1:22" ht="15.75" x14ac:dyDescent="0.25">
      <c r="A167" s="207" t="s">
        <v>224</v>
      </c>
      <c r="B167" s="171"/>
      <c r="C167" s="171"/>
      <c r="D167" s="11"/>
      <c r="E167" s="11"/>
      <c r="F167" s="11"/>
      <c r="G167" s="13"/>
      <c r="H167" s="13"/>
      <c r="I167" s="13"/>
      <c r="J167" s="13"/>
      <c r="K167" s="13"/>
      <c r="L167" s="13"/>
      <c r="M167" s="13"/>
      <c r="N167" s="13"/>
      <c r="O167" s="13"/>
      <c r="P167" s="25"/>
      <c r="Q167" s="15"/>
      <c r="R167" s="10"/>
      <c r="S167" s="10"/>
      <c r="T167" s="81"/>
      <c r="U167" s="368"/>
      <c r="V167" s="369"/>
    </row>
    <row r="168" spans="1:22" ht="15.75" x14ac:dyDescent="0.25">
      <c r="A168" s="207" t="s">
        <v>225</v>
      </c>
      <c r="B168" s="171"/>
      <c r="C168" s="171"/>
      <c r="D168" s="12"/>
      <c r="E168" s="12"/>
      <c r="F168" s="12"/>
      <c r="G168" s="14"/>
      <c r="H168" s="13"/>
      <c r="I168" s="14"/>
      <c r="J168" s="14"/>
      <c r="K168" s="14"/>
      <c r="L168" s="14"/>
      <c r="M168" s="14"/>
      <c r="N168" s="14"/>
      <c r="O168" s="14"/>
      <c r="P168" s="25"/>
      <c r="Q168" s="16"/>
      <c r="R168" s="10"/>
      <c r="S168" s="10"/>
      <c r="T168" s="81"/>
      <c r="U168" s="368"/>
      <c r="V168" s="369"/>
    </row>
    <row r="169" spans="1:22" ht="15.75" x14ac:dyDescent="0.25">
      <c r="A169" s="207" t="s">
        <v>226</v>
      </c>
      <c r="B169" s="171"/>
      <c r="C169" s="171"/>
      <c r="D169" s="12"/>
      <c r="E169" s="12"/>
      <c r="F169" s="12"/>
      <c r="G169" s="14"/>
      <c r="H169" s="13"/>
      <c r="I169" s="14"/>
      <c r="J169" s="14"/>
      <c r="K169" s="14"/>
      <c r="L169" s="14"/>
      <c r="M169" s="14"/>
      <c r="N169" s="14"/>
      <c r="O169" s="14"/>
      <c r="P169" s="25"/>
      <c r="Q169" s="16"/>
      <c r="R169" s="10"/>
      <c r="S169" s="10"/>
      <c r="T169" s="81"/>
      <c r="U169" s="368"/>
      <c r="V169" s="369"/>
    </row>
    <row r="170" spans="1:22" ht="15.75" x14ac:dyDescent="0.25">
      <c r="A170" s="207" t="s">
        <v>227</v>
      </c>
      <c r="B170" s="171"/>
      <c r="C170" s="171"/>
      <c r="D170" s="113"/>
      <c r="E170" s="113"/>
      <c r="F170" s="113"/>
      <c r="G170" s="114"/>
      <c r="H170" s="13"/>
      <c r="I170" s="114"/>
      <c r="J170" s="114"/>
      <c r="K170" s="114"/>
      <c r="L170" s="114"/>
      <c r="M170" s="114"/>
      <c r="N170" s="114"/>
      <c r="O170" s="114"/>
      <c r="P170" s="25"/>
      <c r="Q170" s="116"/>
      <c r="R170" s="10"/>
      <c r="S170" s="10"/>
      <c r="T170" s="81"/>
      <c r="U170" s="368"/>
      <c r="V170" s="369"/>
    </row>
    <row r="171" spans="1:22" ht="15.75" x14ac:dyDescent="0.25">
      <c r="A171" s="207" t="s">
        <v>228</v>
      </c>
      <c r="B171" s="171"/>
      <c r="C171" s="171"/>
      <c r="D171" s="113"/>
      <c r="E171" s="113"/>
      <c r="F171" s="113"/>
      <c r="G171" s="114"/>
      <c r="H171" s="13"/>
      <c r="I171" s="114"/>
      <c r="J171" s="114"/>
      <c r="K171" s="114"/>
      <c r="L171" s="114"/>
      <c r="M171" s="114"/>
      <c r="N171" s="114"/>
      <c r="O171" s="114"/>
      <c r="P171" s="25"/>
      <c r="Q171" s="116"/>
      <c r="R171" s="10"/>
      <c r="S171" s="10"/>
      <c r="T171" s="81"/>
      <c r="U171" s="368"/>
      <c r="V171" s="369"/>
    </row>
    <row r="172" spans="1:22" ht="15.75" x14ac:dyDescent="0.25">
      <c r="A172" s="207" t="s">
        <v>229</v>
      </c>
      <c r="B172" s="171"/>
      <c r="C172" s="171"/>
      <c r="D172" s="113"/>
      <c r="E172" s="113"/>
      <c r="F172" s="113"/>
      <c r="G172" s="114"/>
      <c r="H172" s="13"/>
      <c r="I172" s="114"/>
      <c r="J172" s="114"/>
      <c r="K172" s="114"/>
      <c r="L172" s="114"/>
      <c r="M172" s="114"/>
      <c r="N172" s="114"/>
      <c r="O172" s="114"/>
      <c r="P172" s="25"/>
      <c r="Q172" s="116"/>
      <c r="R172" s="10"/>
      <c r="S172" s="10"/>
      <c r="T172" s="81"/>
      <c r="U172" s="368"/>
      <c r="V172" s="369"/>
    </row>
    <row r="173" spans="1:22" ht="15.75" x14ac:dyDescent="0.25">
      <c r="A173" s="207" t="s">
        <v>230</v>
      </c>
      <c r="B173" s="171"/>
      <c r="C173" s="171"/>
      <c r="D173" s="113"/>
      <c r="E173" s="113"/>
      <c r="F173" s="113"/>
      <c r="G173" s="114"/>
      <c r="H173" s="13"/>
      <c r="I173" s="114"/>
      <c r="J173" s="114"/>
      <c r="K173" s="114"/>
      <c r="L173" s="114"/>
      <c r="M173" s="114"/>
      <c r="N173" s="114"/>
      <c r="O173" s="114"/>
      <c r="P173" s="25"/>
      <c r="Q173" s="116"/>
      <c r="R173" s="10"/>
      <c r="S173" s="10"/>
      <c r="T173" s="81"/>
      <c r="U173" s="368"/>
      <c r="V173" s="369"/>
    </row>
    <row r="174" spans="1:22" ht="15.75" x14ac:dyDescent="0.25">
      <c r="A174" s="207" t="s">
        <v>231</v>
      </c>
      <c r="B174" s="171"/>
      <c r="C174" s="171"/>
      <c r="D174" s="113"/>
      <c r="E174" s="113"/>
      <c r="F174" s="113"/>
      <c r="G174" s="114"/>
      <c r="H174" s="13"/>
      <c r="I174" s="114"/>
      <c r="J174" s="114"/>
      <c r="K174" s="114"/>
      <c r="L174" s="114"/>
      <c r="M174" s="114"/>
      <c r="N174" s="114"/>
      <c r="O174" s="114"/>
      <c r="P174" s="25"/>
      <c r="Q174" s="116"/>
      <c r="R174" s="10"/>
      <c r="S174" s="10"/>
      <c r="T174" s="81"/>
      <c r="U174" s="368"/>
      <c r="V174" s="369"/>
    </row>
    <row r="175" spans="1:22" ht="15.75" x14ac:dyDescent="0.25">
      <c r="A175" s="207" t="s">
        <v>232</v>
      </c>
      <c r="B175" s="171"/>
      <c r="C175" s="171"/>
      <c r="D175" s="113"/>
      <c r="E175" s="113"/>
      <c r="F175" s="113"/>
      <c r="G175" s="114"/>
      <c r="H175" s="13"/>
      <c r="I175" s="114"/>
      <c r="J175" s="114"/>
      <c r="K175" s="114"/>
      <c r="L175" s="114"/>
      <c r="M175" s="114"/>
      <c r="N175" s="114"/>
      <c r="O175" s="114"/>
      <c r="P175" s="25"/>
      <c r="Q175" s="116"/>
      <c r="R175" s="10"/>
      <c r="S175" s="10"/>
      <c r="T175" s="81"/>
      <c r="U175" s="368"/>
      <c r="V175" s="369"/>
    </row>
    <row r="176" spans="1:22" ht="15.75" x14ac:dyDescent="0.25">
      <c r="A176" s="207" t="s">
        <v>233</v>
      </c>
      <c r="B176" s="171"/>
      <c r="C176" s="171"/>
      <c r="D176" s="113"/>
      <c r="E176" s="113"/>
      <c r="F176" s="113"/>
      <c r="G176" s="114"/>
      <c r="H176" s="13"/>
      <c r="I176" s="114"/>
      <c r="J176" s="114"/>
      <c r="K176" s="114"/>
      <c r="L176" s="114"/>
      <c r="M176" s="114"/>
      <c r="N176" s="114"/>
      <c r="O176" s="114"/>
      <c r="P176" s="25"/>
      <c r="Q176" s="116"/>
      <c r="R176" s="10"/>
      <c r="S176" s="10"/>
      <c r="T176" s="81"/>
      <c r="U176" s="368"/>
      <c r="V176" s="369"/>
    </row>
    <row r="177" spans="1:22" ht="15.75" x14ac:dyDescent="0.25">
      <c r="A177" s="207" t="s">
        <v>234</v>
      </c>
      <c r="B177" s="171"/>
      <c r="C177" s="171"/>
      <c r="D177" s="113"/>
      <c r="E177" s="113"/>
      <c r="F177" s="113"/>
      <c r="G177" s="114"/>
      <c r="H177" s="13"/>
      <c r="I177" s="114"/>
      <c r="J177" s="114"/>
      <c r="K177" s="114"/>
      <c r="L177" s="114"/>
      <c r="M177" s="114"/>
      <c r="N177" s="114"/>
      <c r="O177" s="114"/>
      <c r="P177" s="25"/>
      <c r="Q177" s="116"/>
      <c r="R177" s="10"/>
      <c r="S177" s="10"/>
      <c r="T177" s="81"/>
      <c r="U177" s="368"/>
      <c r="V177" s="369"/>
    </row>
    <row r="178" spans="1:22" ht="15.75" x14ac:dyDescent="0.25">
      <c r="A178" s="207" t="s">
        <v>235</v>
      </c>
      <c r="B178" s="171"/>
      <c r="C178" s="171"/>
      <c r="D178" s="113"/>
      <c r="E178" s="113"/>
      <c r="F178" s="113"/>
      <c r="G178" s="114"/>
      <c r="H178" s="13"/>
      <c r="I178" s="114"/>
      <c r="J178" s="114"/>
      <c r="K178" s="114"/>
      <c r="L178" s="114"/>
      <c r="M178" s="114"/>
      <c r="N178" s="114"/>
      <c r="O178" s="114"/>
      <c r="P178" s="25"/>
      <c r="Q178" s="116"/>
      <c r="R178" s="10"/>
      <c r="S178" s="10"/>
      <c r="T178" s="81"/>
      <c r="U178" s="368"/>
      <c r="V178" s="369"/>
    </row>
    <row r="179" spans="1:22" ht="15.75" x14ac:dyDescent="0.25">
      <c r="A179" s="207" t="s">
        <v>236</v>
      </c>
      <c r="B179" s="171"/>
      <c r="C179" s="171"/>
      <c r="D179" s="113"/>
      <c r="E179" s="113"/>
      <c r="F179" s="113"/>
      <c r="G179" s="114"/>
      <c r="H179" s="13"/>
      <c r="I179" s="114"/>
      <c r="J179" s="114"/>
      <c r="K179" s="114"/>
      <c r="L179" s="114"/>
      <c r="M179" s="114"/>
      <c r="N179" s="114"/>
      <c r="O179" s="114"/>
      <c r="P179" s="25"/>
      <c r="Q179" s="116"/>
      <c r="R179" s="10"/>
      <c r="S179" s="10"/>
      <c r="T179" s="81"/>
      <c r="U179" s="368"/>
      <c r="V179" s="369"/>
    </row>
    <row r="180" spans="1:22" ht="15.75" x14ac:dyDescent="0.25">
      <c r="A180" s="207" t="s">
        <v>237</v>
      </c>
      <c r="B180" s="171"/>
      <c r="C180" s="171"/>
      <c r="D180" s="113"/>
      <c r="E180" s="113"/>
      <c r="F180" s="113"/>
      <c r="G180" s="114"/>
      <c r="H180" s="13"/>
      <c r="I180" s="114"/>
      <c r="J180" s="114"/>
      <c r="K180" s="114"/>
      <c r="L180" s="114"/>
      <c r="M180" s="114"/>
      <c r="N180" s="114"/>
      <c r="O180" s="114"/>
      <c r="P180" s="25"/>
      <c r="Q180" s="116"/>
      <c r="R180" s="10"/>
      <c r="S180" s="10"/>
      <c r="T180" s="81"/>
      <c r="U180" s="368"/>
      <c r="V180" s="369"/>
    </row>
    <row r="181" spans="1:22" ht="15.75" x14ac:dyDescent="0.25">
      <c r="A181" s="207" t="s">
        <v>238</v>
      </c>
      <c r="B181" s="171"/>
      <c r="C181" s="171"/>
      <c r="D181" s="113"/>
      <c r="E181" s="113"/>
      <c r="F181" s="113"/>
      <c r="G181" s="114"/>
      <c r="H181" s="13"/>
      <c r="I181" s="114"/>
      <c r="J181" s="114"/>
      <c r="K181" s="114"/>
      <c r="L181" s="114"/>
      <c r="M181" s="114"/>
      <c r="N181" s="114"/>
      <c r="O181" s="114"/>
      <c r="P181" s="25"/>
      <c r="Q181" s="116"/>
      <c r="R181" s="10"/>
      <c r="S181" s="10"/>
      <c r="T181" s="81"/>
      <c r="U181" s="368"/>
      <c r="V181" s="369"/>
    </row>
    <row r="182" spans="1:22" ht="15.75" x14ac:dyDescent="0.25">
      <c r="A182" s="207" t="s">
        <v>239</v>
      </c>
      <c r="B182" s="171"/>
      <c r="C182" s="171"/>
      <c r="D182" s="113"/>
      <c r="E182" s="113"/>
      <c r="F182" s="113"/>
      <c r="G182" s="114"/>
      <c r="H182" s="13"/>
      <c r="I182" s="114"/>
      <c r="J182" s="114"/>
      <c r="K182" s="114"/>
      <c r="L182" s="114"/>
      <c r="M182" s="114"/>
      <c r="N182" s="114"/>
      <c r="O182" s="114"/>
      <c r="P182" s="25"/>
      <c r="Q182" s="116"/>
      <c r="R182" s="10"/>
      <c r="S182" s="10"/>
      <c r="T182" s="81"/>
      <c r="U182" s="368"/>
      <c r="V182" s="369"/>
    </row>
    <row r="183" spans="1:22" ht="15.75" x14ac:dyDescent="0.25">
      <c r="A183" s="207" t="s">
        <v>240</v>
      </c>
      <c r="B183" s="171"/>
      <c r="C183" s="171"/>
      <c r="D183" s="113"/>
      <c r="E183" s="113"/>
      <c r="F183" s="113"/>
      <c r="G183" s="114"/>
      <c r="H183" s="13"/>
      <c r="I183" s="114"/>
      <c r="J183" s="114"/>
      <c r="K183" s="114"/>
      <c r="L183" s="114"/>
      <c r="M183" s="114"/>
      <c r="N183" s="114"/>
      <c r="O183" s="114"/>
      <c r="P183" s="25"/>
      <c r="Q183" s="116"/>
      <c r="R183" s="10"/>
      <c r="S183" s="10"/>
      <c r="T183" s="81"/>
      <c r="U183" s="368"/>
      <c r="V183" s="369"/>
    </row>
    <row r="184" spans="1:22" ht="15.75" x14ac:dyDescent="0.25">
      <c r="A184" s="207" t="s">
        <v>241</v>
      </c>
      <c r="B184" s="171"/>
      <c r="C184" s="171"/>
      <c r="D184" s="113"/>
      <c r="E184" s="113"/>
      <c r="F184" s="113"/>
      <c r="G184" s="114"/>
      <c r="H184" s="13"/>
      <c r="I184" s="114"/>
      <c r="J184" s="114"/>
      <c r="K184" s="114"/>
      <c r="L184" s="114"/>
      <c r="M184" s="114"/>
      <c r="N184" s="114"/>
      <c r="O184" s="114"/>
      <c r="P184" s="25"/>
      <c r="Q184" s="116"/>
      <c r="R184" s="10"/>
      <c r="S184" s="10"/>
      <c r="T184" s="81"/>
      <c r="U184" s="368"/>
      <c r="V184" s="369"/>
    </row>
    <row r="185" spans="1:22" ht="15.75" x14ac:dyDescent="0.25">
      <c r="A185" s="207" t="s">
        <v>242</v>
      </c>
      <c r="B185" s="171"/>
      <c r="C185" s="171"/>
      <c r="D185" s="113"/>
      <c r="E185" s="113"/>
      <c r="F185" s="113"/>
      <c r="G185" s="114"/>
      <c r="H185" s="13"/>
      <c r="I185" s="114"/>
      <c r="J185" s="114"/>
      <c r="K185" s="114"/>
      <c r="L185" s="114"/>
      <c r="M185" s="114"/>
      <c r="N185" s="114"/>
      <c r="O185" s="114"/>
      <c r="P185" s="25"/>
      <c r="Q185" s="116"/>
      <c r="R185" s="10"/>
      <c r="S185" s="10"/>
      <c r="T185" s="81"/>
      <c r="U185" s="368"/>
      <c r="V185" s="369"/>
    </row>
    <row r="186" spans="1:22" ht="15.75" x14ac:dyDescent="0.25">
      <c r="A186" s="207" t="s">
        <v>243</v>
      </c>
      <c r="B186" s="171"/>
      <c r="C186" s="171"/>
      <c r="D186" s="113"/>
      <c r="E186" s="113"/>
      <c r="F186" s="113"/>
      <c r="G186" s="114"/>
      <c r="H186" s="13"/>
      <c r="I186" s="114"/>
      <c r="J186" s="114"/>
      <c r="K186" s="114"/>
      <c r="L186" s="114"/>
      <c r="M186" s="114"/>
      <c r="N186" s="114"/>
      <c r="O186" s="114"/>
      <c r="P186" s="25"/>
      <c r="Q186" s="116"/>
      <c r="R186" s="10"/>
      <c r="S186" s="10"/>
      <c r="T186" s="81"/>
      <c r="U186" s="368"/>
      <c r="V186" s="369"/>
    </row>
    <row r="187" spans="1:22" ht="15.75" x14ac:dyDescent="0.25">
      <c r="A187" s="207" t="s">
        <v>244</v>
      </c>
      <c r="B187" s="171"/>
      <c r="C187" s="171"/>
      <c r="D187" s="113"/>
      <c r="E187" s="113"/>
      <c r="F187" s="113"/>
      <c r="G187" s="114"/>
      <c r="H187" s="13"/>
      <c r="I187" s="114"/>
      <c r="J187" s="114"/>
      <c r="K187" s="114"/>
      <c r="L187" s="114"/>
      <c r="M187" s="114"/>
      <c r="N187" s="114"/>
      <c r="O187" s="114"/>
      <c r="P187" s="25"/>
      <c r="Q187" s="116"/>
      <c r="R187" s="10"/>
      <c r="S187" s="10"/>
      <c r="T187" s="81"/>
      <c r="U187" s="368"/>
      <c r="V187" s="369"/>
    </row>
    <row r="188" spans="1:22" ht="15.75" x14ac:dyDescent="0.25">
      <c r="A188" s="207" t="s">
        <v>245</v>
      </c>
      <c r="B188" s="171"/>
      <c r="C188" s="171"/>
      <c r="D188" s="113"/>
      <c r="E188" s="113"/>
      <c r="F188" s="113"/>
      <c r="G188" s="114"/>
      <c r="H188" s="13"/>
      <c r="I188" s="114"/>
      <c r="J188" s="114"/>
      <c r="K188" s="114"/>
      <c r="L188" s="114"/>
      <c r="M188" s="114"/>
      <c r="N188" s="114"/>
      <c r="O188" s="114"/>
      <c r="P188" s="25"/>
      <c r="Q188" s="116"/>
      <c r="R188" s="10"/>
      <c r="S188" s="10"/>
      <c r="T188" s="81"/>
      <c r="U188" s="368"/>
      <c r="V188" s="369"/>
    </row>
    <row r="189" spans="1:22" ht="15.75" x14ac:dyDescent="0.25">
      <c r="A189" s="207" t="s">
        <v>246</v>
      </c>
      <c r="B189" s="171"/>
      <c r="C189" s="171"/>
      <c r="D189" s="113"/>
      <c r="E189" s="113"/>
      <c r="F189" s="113"/>
      <c r="G189" s="114"/>
      <c r="H189" s="13"/>
      <c r="I189" s="114"/>
      <c r="J189" s="114"/>
      <c r="K189" s="114"/>
      <c r="L189" s="114"/>
      <c r="M189" s="114"/>
      <c r="N189" s="114"/>
      <c r="O189" s="114"/>
      <c r="P189" s="25"/>
      <c r="Q189" s="116"/>
      <c r="R189" s="10"/>
      <c r="S189" s="10"/>
      <c r="T189" s="81"/>
      <c r="U189" s="368"/>
      <c r="V189" s="369"/>
    </row>
    <row r="190" spans="1:22" ht="15.75" x14ac:dyDescent="0.25">
      <c r="A190" s="207" t="s">
        <v>247</v>
      </c>
      <c r="B190" s="171"/>
      <c r="C190" s="171"/>
      <c r="D190" s="113"/>
      <c r="E190" s="113"/>
      <c r="F190" s="113"/>
      <c r="G190" s="114"/>
      <c r="H190" s="13"/>
      <c r="I190" s="114"/>
      <c r="J190" s="114"/>
      <c r="K190" s="114"/>
      <c r="L190" s="114"/>
      <c r="M190" s="114"/>
      <c r="N190" s="114"/>
      <c r="O190" s="114"/>
      <c r="P190" s="25"/>
      <c r="Q190" s="116"/>
      <c r="R190" s="10"/>
      <c r="S190" s="10"/>
      <c r="T190" s="81"/>
      <c r="U190" s="368"/>
      <c r="V190" s="369"/>
    </row>
    <row r="191" spans="1:22" ht="15.75" x14ac:dyDescent="0.25">
      <c r="A191" s="207" t="s">
        <v>248</v>
      </c>
      <c r="B191" s="171"/>
      <c r="C191" s="171"/>
      <c r="D191" s="113"/>
      <c r="E191" s="113"/>
      <c r="F191" s="113"/>
      <c r="G191" s="114"/>
      <c r="H191" s="13"/>
      <c r="I191" s="114"/>
      <c r="J191" s="114"/>
      <c r="K191" s="114"/>
      <c r="L191" s="114"/>
      <c r="M191" s="114"/>
      <c r="N191" s="114"/>
      <c r="O191" s="114"/>
      <c r="P191" s="25"/>
      <c r="Q191" s="116"/>
      <c r="R191" s="10"/>
      <c r="S191" s="10"/>
      <c r="T191" s="81"/>
      <c r="U191" s="368"/>
      <c r="V191" s="369"/>
    </row>
    <row r="192" spans="1:22" ht="15.75" x14ac:dyDescent="0.25">
      <c r="A192" s="207" t="s">
        <v>249</v>
      </c>
      <c r="B192" s="171"/>
      <c r="C192" s="171"/>
      <c r="D192" s="113"/>
      <c r="E192" s="113"/>
      <c r="F192" s="113"/>
      <c r="G192" s="114"/>
      <c r="H192" s="13"/>
      <c r="I192" s="114"/>
      <c r="J192" s="114"/>
      <c r="K192" s="114"/>
      <c r="L192" s="114"/>
      <c r="M192" s="114"/>
      <c r="N192" s="114"/>
      <c r="O192" s="114"/>
      <c r="P192" s="25"/>
      <c r="Q192" s="116"/>
      <c r="R192" s="10"/>
      <c r="S192" s="10"/>
      <c r="T192" s="81"/>
      <c r="U192" s="368"/>
      <c r="V192" s="369"/>
    </row>
    <row r="193" spans="1:22" ht="15.75" x14ac:dyDescent="0.25">
      <c r="A193" s="207" t="s">
        <v>250</v>
      </c>
      <c r="B193" s="171"/>
      <c r="C193" s="171"/>
      <c r="D193" s="113"/>
      <c r="E193" s="113"/>
      <c r="F193" s="113"/>
      <c r="G193" s="114"/>
      <c r="H193" s="13"/>
      <c r="I193" s="114"/>
      <c r="J193" s="114"/>
      <c r="K193" s="114"/>
      <c r="L193" s="114"/>
      <c r="M193" s="114"/>
      <c r="N193" s="114"/>
      <c r="O193" s="114"/>
      <c r="P193" s="25"/>
      <c r="Q193" s="116"/>
      <c r="R193" s="10"/>
      <c r="S193" s="10"/>
      <c r="T193" s="81"/>
      <c r="U193" s="368"/>
      <c r="V193" s="369"/>
    </row>
    <row r="194" spans="1:22" ht="15.75" x14ac:dyDescent="0.25">
      <c r="A194" s="207" t="s">
        <v>251</v>
      </c>
      <c r="B194" s="171"/>
      <c r="C194" s="171"/>
      <c r="D194" s="113"/>
      <c r="E194" s="113"/>
      <c r="F194" s="113"/>
      <c r="G194" s="114"/>
      <c r="H194" s="13"/>
      <c r="I194" s="114"/>
      <c r="J194" s="114"/>
      <c r="K194" s="114"/>
      <c r="L194" s="114"/>
      <c r="M194" s="114"/>
      <c r="N194" s="114"/>
      <c r="O194" s="114"/>
      <c r="P194" s="25"/>
      <c r="Q194" s="116"/>
      <c r="R194" s="10"/>
      <c r="S194" s="10"/>
      <c r="T194" s="81"/>
      <c r="U194" s="368"/>
      <c r="V194" s="369"/>
    </row>
    <row r="195" spans="1:22" ht="15.75" x14ac:dyDescent="0.25">
      <c r="A195" s="207" t="s">
        <v>252</v>
      </c>
      <c r="B195" s="171"/>
      <c r="C195" s="171"/>
      <c r="D195" s="113"/>
      <c r="E195" s="113"/>
      <c r="F195" s="113"/>
      <c r="G195" s="114"/>
      <c r="H195" s="13"/>
      <c r="I195" s="114"/>
      <c r="J195" s="114"/>
      <c r="K195" s="114"/>
      <c r="L195" s="114"/>
      <c r="M195" s="114"/>
      <c r="N195" s="114"/>
      <c r="O195" s="114"/>
      <c r="P195" s="25"/>
      <c r="Q195" s="116"/>
      <c r="R195" s="10"/>
      <c r="S195" s="10"/>
      <c r="T195" s="81"/>
      <c r="U195" s="368"/>
      <c r="V195" s="369"/>
    </row>
    <row r="196" spans="1:22" ht="15.75" x14ac:dyDescent="0.25">
      <c r="A196" s="207" t="s">
        <v>253</v>
      </c>
      <c r="B196" s="171"/>
      <c r="C196" s="171"/>
      <c r="D196" s="113"/>
      <c r="E196" s="113"/>
      <c r="F196" s="113"/>
      <c r="G196" s="114"/>
      <c r="H196" s="13"/>
      <c r="I196" s="114"/>
      <c r="J196" s="114"/>
      <c r="K196" s="114"/>
      <c r="L196" s="114"/>
      <c r="M196" s="114"/>
      <c r="N196" s="114"/>
      <c r="O196" s="114"/>
      <c r="P196" s="25"/>
      <c r="Q196" s="116"/>
      <c r="R196" s="10"/>
      <c r="S196" s="10"/>
      <c r="T196" s="81"/>
      <c r="U196" s="368"/>
      <c r="V196" s="369"/>
    </row>
    <row r="197" spans="1:22" ht="15.75" x14ac:dyDescent="0.25">
      <c r="A197" s="207" t="s">
        <v>254</v>
      </c>
      <c r="B197" s="171"/>
      <c r="C197" s="171"/>
      <c r="D197" s="113"/>
      <c r="E197" s="113"/>
      <c r="F197" s="113"/>
      <c r="G197" s="114"/>
      <c r="H197" s="13"/>
      <c r="I197" s="114"/>
      <c r="J197" s="114"/>
      <c r="K197" s="114"/>
      <c r="L197" s="114"/>
      <c r="M197" s="114"/>
      <c r="N197" s="114"/>
      <c r="O197" s="114"/>
      <c r="P197" s="25"/>
      <c r="Q197" s="116"/>
      <c r="R197" s="10"/>
      <c r="S197" s="10"/>
      <c r="T197" s="81"/>
      <c r="U197" s="368"/>
      <c r="V197" s="369"/>
    </row>
    <row r="198" spans="1:22" ht="15.75" x14ac:dyDescent="0.25">
      <c r="A198" s="207" t="s">
        <v>255</v>
      </c>
      <c r="B198" s="171"/>
      <c r="C198" s="171"/>
      <c r="D198" s="113"/>
      <c r="E198" s="113"/>
      <c r="F198" s="113"/>
      <c r="G198" s="114"/>
      <c r="H198" s="13"/>
      <c r="I198" s="114"/>
      <c r="J198" s="114"/>
      <c r="K198" s="114"/>
      <c r="L198" s="114"/>
      <c r="M198" s="114"/>
      <c r="N198" s="114"/>
      <c r="O198" s="114"/>
      <c r="P198" s="25"/>
      <c r="Q198" s="116"/>
      <c r="R198" s="10"/>
      <c r="S198" s="10"/>
      <c r="T198" s="81"/>
      <c r="U198" s="368"/>
      <c r="V198" s="369"/>
    </row>
    <row r="199" spans="1:22" ht="15.75" x14ac:dyDescent="0.25">
      <c r="A199" s="207" t="s">
        <v>256</v>
      </c>
      <c r="B199" s="171"/>
      <c r="C199" s="171"/>
      <c r="D199" s="113"/>
      <c r="E199" s="113"/>
      <c r="F199" s="113"/>
      <c r="G199" s="114"/>
      <c r="H199" s="13"/>
      <c r="I199" s="114"/>
      <c r="J199" s="114"/>
      <c r="K199" s="114"/>
      <c r="L199" s="114"/>
      <c r="M199" s="114"/>
      <c r="N199" s="114"/>
      <c r="O199" s="114"/>
      <c r="P199" s="25"/>
      <c r="Q199" s="116"/>
      <c r="R199" s="10"/>
      <c r="S199" s="10"/>
      <c r="T199" s="81"/>
      <c r="U199" s="368"/>
      <c r="V199" s="369"/>
    </row>
    <row r="200" spans="1:22" ht="15.75" x14ac:dyDescent="0.25">
      <c r="A200" s="207" t="s">
        <v>257</v>
      </c>
      <c r="B200" s="171"/>
      <c r="C200" s="171"/>
      <c r="D200" s="113"/>
      <c r="E200" s="113"/>
      <c r="F200" s="113"/>
      <c r="G200" s="114"/>
      <c r="H200" s="13"/>
      <c r="I200" s="114"/>
      <c r="J200" s="114"/>
      <c r="K200" s="114"/>
      <c r="L200" s="114"/>
      <c r="M200" s="114"/>
      <c r="N200" s="114"/>
      <c r="O200" s="114"/>
      <c r="P200" s="25"/>
      <c r="Q200" s="116"/>
      <c r="R200" s="10"/>
      <c r="S200" s="10"/>
      <c r="T200" s="81"/>
      <c r="U200" s="368"/>
      <c r="V200" s="369"/>
    </row>
    <row r="201" spans="1:22" ht="15.75" x14ac:dyDescent="0.25">
      <c r="A201" s="207" t="s">
        <v>258</v>
      </c>
      <c r="B201" s="171"/>
      <c r="C201" s="171"/>
      <c r="D201" s="113"/>
      <c r="E201" s="113"/>
      <c r="F201" s="113"/>
      <c r="G201" s="114"/>
      <c r="H201" s="13"/>
      <c r="I201" s="114"/>
      <c r="J201" s="114"/>
      <c r="K201" s="114"/>
      <c r="L201" s="114"/>
      <c r="M201" s="114"/>
      <c r="N201" s="114"/>
      <c r="O201" s="114"/>
      <c r="P201" s="25"/>
      <c r="Q201" s="116"/>
      <c r="R201" s="10"/>
      <c r="S201" s="10"/>
      <c r="T201" s="81"/>
      <c r="U201" s="368"/>
      <c r="V201" s="369"/>
    </row>
    <row r="202" spans="1:22" ht="15.75" x14ac:dyDescent="0.25">
      <c r="A202" s="207" t="s">
        <v>259</v>
      </c>
      <c r="B202" s="171"/>
      <c r="C202" s="171"/>
      <c r="D202" s="113"/>
      <c r="E202" s="113"/>
      <c r="F202" s="113"/>
      <c r="G202" s="114"/>
      <c r="H202" s="13"/>
      <c r="I202" s="114"/>
      <c r="J202" s="114"/>
      <c r="K202" s="114"/>
      <c r="L202" s="114"/>
      <c r="M202" s="114"/>
      <c r="N202" s="114"/>
      <c r="O202" s="114"/>
      <c r="P202" s="25"/>
      <c r="Q202" s="116"/>
      <c r="R202" s="10"/>
      <c r="S202" s="10"/>
      <c r="T202" s="81"/>
      <c r="U202" s="368"/>
      <c r="V202" s="369"/>
    </row>
    <row r="203" spans="1:22" ht="15.75" x14ac:dyDescent="0.25">
      <c r="A203" s="207" t="s">
        <v>260</v>
      </c>
      <c r="B203" s="171"/>
      <c r="C203" s="171"/>
      <c r="D203" s="113"/>
      <c r="E203" s="113"/>
      <c r="F203" s="113"/>
      <c r="G203" s="114"/>
      <c r="H203" s="13"/>
      <c r="I203" s="114"/>
      <c r="J203" s="114"/>
      <c r="K203" s="114"/>
      <c r="L203" s="114"/>
      <c r="M203" s="114"/>
      <c r="N203" s="114"/>
      <c r="O203" s="114"/>
      <c r="P203" s="25"/>
      <c r="Q203" s="116"/>
      <c r="R203" s="10"/>
      <c r="S203" s="10"/>
      <c r="T203" s="81"/>
      <c r="U203" s="368"/>
      <c r="V203" s="369"/>
    </row>
    <row r="204" spans="1:22" ht="15.75" x14ac:dyDescent="0.25">
      <c r="A204" s="207" t="s">
        <v>261</v>
      </c>
      <c r="B204" s="171"/>
      <c r="C204" s="171"/>
      <c r="D204" s="113"/>
      <c r="E204" s="113"/>
      <c r="F204" s="113"/>
      <c r="G204" s="114"/>
      <c r="H204" s="13"/>
      <c r="I204" s="114"/>
      <c r="J204" s="114"/>
      <c r="K204" s="114"/>
      <c r="L204" s="114"/>
      <c r="M204" s="114"/>
      <c r="N204" s="114"/>
      <c r="O204" s="114"/>
      <c r="P204" s="25"/>
      <c r="Q204" s="116"/>
      <c r="R204" s="10"/>
      <c r="S204" s="10"/>
      <c r="T204" s="81"/>
      <c r="U204" s="368"/>
      <c r="V204" s="369"/>
    </row>
    <row r="205" spans="1:22" ht="15.75" x14ac:dyDescent="0.25">
      <c r="A205" s="207" t="s">
        <v>262</v>
      </c>
      <c r="B205" s="171"/>
      <c r="C205" s="171"/>
      <c r="D205" s="113"/>
      <c r="E205" s="113"/>
      <c r="F205" s="113"/>
      <c r="G205" s="114"/>
      <c r="H205" s="13"/>
      <c r="I205" s="114"/>
      <c r="J205" s="114"/>
      <c r="K205" s="114"/>
      <c r="L205" s="114"/>
      <c r="M205" s="114"/>
      <c r="N205" s="114"/>
      <c r="O205" s="114"/>
      <c r="P205" s="25"/>
      <c r="Q205" s="116"/>
      <c r="R205" s="10"/>
      <c r="S205" s="10"/>
      <c r="T205" s="81"/>
      <c r="U205" s="368"/>
      <c r="V205" s="369"/>
    </row>
    <row r="206" spans="1:22" ht="15.75" x14ac:dyDescent="0.25">
      <c r="A206" s="207" t="s">
        <v>263</v>
      </c>
      <c r="B206" s="171"/>
      <c r="C206" s="171"/>
      <c r="D206" s="113"/>
      <c r="E206" s="113"/>
      <c r="F206" s="113"/>
      <c r="G206" s="114"/>
      <c r="H206" s="13"/>
      <c r="I206" s="114"/>
      <c r="J206" s="114"/>
      <c r="K206" s="114"/>
      <c r="L206" s="114"/>
      <c r="M206" s="114"/>
      <c r="N206" s="114"/>
      <c r="O206" s="114"/>
      <c r="P206" s="25"/>
      <c r="Q206" s="116"/>
      <c r="R206" s="10"/>
      <c r="S206" s="10"/>
      <c r="T206" s="81"/>
      <c r="U206" s="368"/>
      <c r="V206" s="369"/>
    </row>
    <row r="207" spans="1:22" ht="15.75" x14ac:dyDescent="0.25">
      <c r="A207" s="207" t="s">
        <v>264</v>
      </c>
      <c r="B207" s="171"/>
      <c r="C207" s="171"/>
      <c r="D207" s="113"/>
      <c r="E207" s="113"/>
      <c r="F207" s="113"/>
      <c r="G207" s="114"/>
      <c r="H207" s="13"/>
      <c r="I207" s="114"/>
      <c r="J207" s="114"/>
      <c r="K207" s="114"/>
      <c r="L207" s="114"/>
      <c r="M207" s="114"/>
      <c r="N207" s="114"/>
      <c r="O207" s="114"/>
      <c r="P207" s="25"/>
      <c r="Q207" s="116"/>
      <c r="R207" s="10"/>
      <c r="S207" s="10"/>
      <c r="T207" s="81"/>
      <c r="U207" s="368"/>
      <c r="V207" s="369"/>
    </row>
    <row r="208" spans="1:22" ht="15.75" x14ac:dyDescent="0.25">
      <c r="A208" s="207" t="s">
        <v>265</v>
      </c>
      <c r="B208" s="171"/>
      <c r="C208" s="171"/>
      <c r="D208" s="113"/>
      <c r="E208" s="113"/>
      <c r="F208" s="113"/>
      <c r="G208" s="114"/>
      <c r="H208" s="13"/>
      <c r="I208" s="114"/>
      <c r="J208" s="114"/>
      <c r="K208" s="114"/>
      <c r="L208" s="114"/>
      <c r="M208" s="114"/>
      <c r="N208" s="114"/>
      <c r="O208" s="114"/>
      <c r="P208" s="25"/>
      <c r="Q208" s="116"/>
      <c r="R208" s="10"/>
      <c r="S208" s="10"/>
      <c r="T208" s="81"/>
      <c r="U208" s="368"/>
      <c r="V208" s="369"/>
    </row>
    <row r="209" spans="1:22" ht="15.75" x14ac:dyDescent="0.25">
      <c r="A209" s="207" t="s">
        <v>266</v>
      </c>
      <c r="B209" s="171"/>
      <c r="C209" s="171"/>
      <c r="D209" s="113"/>
      <c r="E209" s="113"/>
      <c r="F209" s="113"/>
      <c r="G209" s="114"/>
      <c r="H209" s="13"/>
      <c r="I209" s="114"/>
      <c r="J209" s="114"/>
      <c r="K209" s="114"/>
      <c r="L209" s="114"/>
      <c r="M209" s="114"/>
      <c r="N209" s="114"/>
      <c r="O209" s="114"/>
      <c r="P209" s="25"/>
      <c r="Q209" s="116"/>
      <c r="R209" s="10"/>
      <c r="S209" s="10"/>
      <c r="T209" s="81"/>
      <c r="U209" s="368"/>
      <c r="V209" s="369"/>
    </row>
    <row r="210" spans="1:22" ht="15.75" x14ac:dyDescent="0.25">
      <c r="A210" s="207" t="s">
        <v>267</v>
      </c>
      <c r="B210" s="171"/>
      <c r="C210" s="171"/>
      <c r="D210" s="113"/>
      <c r="E210" s="113"/>
      <c r="F210" s="113"/>
      <c r="G210" s="114"/>
      <c r="H210" s="13"/>
      <c r="I210" s="114"/>
      <c r="J210" s="114"/>
      <c r="K210" s="114"/>
      <c r="L210" s="114"/>
      <c r="M210" s="114"/>
      <c r="N210" s="114"/>
      <c r="O210" s="114"/>
      <c r="P210" s="25"/>
      <c r="Q210" s="116"/>
      <c r="R210" s="10"/>
      <c r="S210" s="10"/>
      <c r="T210" s="81"/>
      <c r="U210" s="368"/>
      <c r="V210" s="369"/>
    </row>
    <row r="211" spans="1:22" ht="15.75" x14ac:dyDescent="0.25">
      <c r="A211" s="207" t="s">
        <v>268</v>
      </c>
      <c r="B211" s="171"/>
      <c r="C211" s="171"/>
      <c r="D211" s="113"/>
      <c r="E211" s="113"/>
      <c r="F211" s="113"/>
      <c r="G211" s="114"/>
      <c r="H211" s="13"/>
      <c r="I211" s="114"/>
      <c r="J211" s="114"/>
      <c r="K211" s="114"/>
      <c r="L211" s="114"/>
      <c r="M211" s="114"/>
      <c r="N211" s="114"/>
      <c r="O211" s="114"/>
      <c r="P211" s="25"/>
      <c r="Q211" s="116"/>
      <c r="R211" s="10"/>
      <c r="S211" s="10"/>
      <c r="T211" s="81"/>
      <c r="U211" s="368"/>
      <c r="V211" s="369"/>
    </row>
    <row r="212" spans="1:22" ht="15.75" x14ac:dyDescent="0.25">
      <c r="A212" s="207" t="s">
        <v>269</v>
      </c>
      <c r="B212" s="171"/>
      <c r="C212" s="171"/>
      <c r="D212" s="113"/>
      <c r="E212" s="113"/>
      <c r="F212" s="113"/>
      <c r="G212" s="114"/>
      <c r="H212" s="13"/>
      <c r="I212" s="114"/>
      <c r="J212" s="114"/>
      <c r="K212" s="114"/>
      <c r="L212" s="114"/>
      <c r="M212" s="114"/>
      <c r="N212" s="114"/>
      <c r="O212" s="114"/>
      <c r="P212" s="25"/>
      <c r="Q212" s="116"/>
      <c r="R212" s="10"/>
      <c r="S212" s="10"/>
      <c r="T212" s="81"/>
      <c r="U212" s="368"/>
      <c r="V212" s="369"/>
    </row>
    <row r="213" spans="1:22" ht="15.75" x14ac:dyDescent="0.25">
      <c r="A213" s="207" t="s">
        <v>270</v>
      </c>
      <c r="B213" s="171"/>
      <c r="C213" s="171"/>
      <c r="D213" s="113"/>
      <c r="E213" s="113"/>
      <c r="F213" s="113"/>
      <c r="G213" s="114"/>
      <c r="H213" s="13"/>
      <c r="I213" s="114"/>
      <c r="J213" s="114"/>
      <c r="K213" s="114"/>
      <c r="L213" s="114"/>
      <c r="M213" s="114"/>
      <c r="N213" s="114"/>
      <c r="O213" s="114"/>
      <c r="P213" s="25"/>
      <c r="Q213" s="116"/>
      <c r="R213" s="10"/>
      <c r="S213" s="10"/>
      <c r="T213" s="81"/>
      <c r="U213" s="368"/>
      <c r="V213" s="369"/>
    </row>
    <row r="214" spans="1:22" ht="15.75" x14ac:dyDescent="0.25">
      <c r="A214" s="207" t="s">
        <v>271</v>
      </c>
      <c r="B214" s="171"/>
      <c r="C214" s="171"/>
      <c r="D214" s="113"/>
      <c r="E214" s="113"/>
      <c r="F214" s="113"/>
      <c r="G214" s="114"/>
      <c r="H214" s="13"/>
      <c r="I214" s="114"/>
      <c r="J214" s="114"/>
      <c r="K214" s="114"/>
      <c r="L214" s="114"/>
      <c r="M214" s="114"/>
      <c r="N214" s="114"/>
      <c r="O214" s="114"/>
      <c r="P214" s="25"/>
      <c r="Q214" s="116"/>
      <c r="R214" s="10"/>
      <c r="S214" s="10"/>
      <c r="T214" s="81"/>
      <c r="U214" s="368"/>
      <c r="V214" s="369"/>
    </row>
    <row r="215" spans="1:22" ht="15.75" x14ac:dyDescent="0.25">
      <c r="A215" s="207" t="s">
        <v>272</v>
      </c>
      <c r="B215" s="171"/>
      <c r="C215" s="171"/>
      <c r="D215" s="113"/>
      <c r="E215" s="113"/>
      <c r="F215" s="113"/>
      <c r="G215" s="114"/>
      <c r="H215" s="13"/>
      <c r="I215" s="114"/>
      <c r="J215" s="114"/>
      <c r="K215" s="114"/>
      <c r="L215" s="114"/>
      <c r="M215" s="114"/>
      <c r="N215" s="114"/>
      <c r="O215" s="114"/>
      <c r="P215" s="25"/>
      <c r="Q215" s="116"/>
      <c r="R215" s="10"/>
      <c r="S215" s="10"/>
      <c r="T215" s="81"/>
      <c r="U215" s="368"/>
      <c r="V215" s="369"/>
    </row>
    <row r="216" spans="1:22" ht="15.75" x14ac:dyDescent="0.25">
      <c r="A216" s="207" t="s">
        <v>273</v>
      </c>
      <c r="B216" s="171"/>
      <c r="C216" s="171"/>
      <c r="D216" s="113"/>
      <c r="E216" s="113"/>
      <c r="F216" s="113"/>
      <c r="G216" s="114"/>
      <c r="H216" s="13"/>
      <c r="I216" s="114"/>
      <c r="J216" s="114"/>
      <c r="K216" s="114"/>
      <c r="L216" s="114"/>
      <c r="M216" s="114"/>
      <c r="N216" s="114"/>
      <c r="O216" s="114"/>
      <c r="P216" s="25"/>
      <c r="Q216" s="116"/>
      <c r="R216" s="10"/>
      <c r="S216" s="10"/>
      <c r="T216" s="81"/>
      <c r="U216" s="368"/>
      <c r="V216" s="369"/>
    </row>
    <row r="217" spans="1:22" ht="15.75" x14ac:dyDescent="0.25">
      <c r="A217" s="207" t="s">
        <v>274</v>
      </c>
      <c r="B217" s="171"/>
      <c r="C217" s="171"/>
      <c r="D217" s="113"/>
      <c r="E217" s="113"/>
      <c r="F217" s="113"/>
      <c r="G217" s="114"/>
      <c r="H217" s="13"/>
      <c r="I217" s="114"/>
      <c r="J217" s="114"/>
      <c r="K217" s="114"/>
      <c r="L217" s="114"/>
      <c r="M217" s="114"/>
      <c r="N217" s="114"/>
      <c r="O217" s="114"/>
      <c r="P217" s="25"/>
      <c r="Q217" s="116"/>
      <c r="R217" s="10"/>
      <c r="S217" s="10"/>
      <c r="T217" s="81"/>
      <c r="U217" s="368"/>
      <c r="V217" s="369"/>
    </row>
    <row r="218" spans="1:22" ht="15.75" x14ac:dyDescent="0.25">
      <c r="A218" s="207" t="s">
        <v>275</v>
      </c>
      <c r="B218" s="171"/>
      <c r="C218" s="171"/>
      <c r="D218" s="113"/>
      <c r="E218" s="113"/>
      <c r="F218" s="113"/>
      <c r="G218" s="114"/>
      <c r="H218" s="13"/>
      <c r="I218" s="114"/>
      <c r="J218" s="114"/>
      <c r="K218" s="114"/>
      <c r="L218" s="114"/>
      <c r="M218" s="114"/>
      <c r="N218" s="114"/>
      <c r="O218" s="114"/>
      <c r="P218" s="25"/>
      <c r="Q218" s="116"/>
      <c r="R218" s="10"/>
      <c r="S218" s="10"/>
      <c r="T218" s="81"/>
      <c r="U218" s="368"/>
      <c r="V218" s="369"/>
    </row>
    <row r="219" spans="1:22" ht="15.75" x14ac:dyDescent="0.25">
      <c r="A219" s="207" t="s">
        <v>276</v>
      </c>
      <c r="B219" s="171"/>
      <c r="C219" s="171"/>
      <c r="D219" s="113"/>
      <c r="E219" s="113"/>
      <c r="F219" s="113"/>
      <c r="G219" s="114"/>
      <c r="H219" s="13"/>
      <c r="I219" s="114"/>
      <c r="J219" s="114"/>
      <c r="K219" s="114"/>
      <c r="L219" s="114"/>
      <c r="M219" s="114"/>
      <c r="N219" s="114"/>
      <c r="O219" s="114"/>
      <c r="P219" s="25"/>
      <c r="Q219" s="116"/>
      <c r="R219" s="10"/>
      <c r="S219" s="10"/>
      <c r="T219" s="81"/>
      <c r="U219" s="368"/>
      <c r="V219" s="369"/>
    </row>
    <row r="220" spans="1:22" ht="15.75" x14ac:dyDescent="0.25">
      <c r="A220" s="207" t="s">
        <v>277</v>
      </c>
      <c r="B220" s="171"/>
      <c r="C220" s="171"/>
      <c r="D220" s="113"/>
      <c r="E220" s="113"/>
      <c r="F220" s="113"/>
      <c r="G220" s="114"/>
      <c r="H220" s="13"/>
      <c r="I220" s="114"/>
      <c r="J220" s="114"/>
      <c r="K220" s="114"/>
      <c r="L220" s="114"/>
      <c r="M220" s="114"/>
      <c r="N220" s="114"/>
      <c r="O220" s="114"/>
      <c r="P220" s="25"/>
      <c r="Q220" s="116"/>
      <c r="R220" s="10"/>
      <c r="S220" s="10"/>
      <c r="T220" s="81"/>
      <c r="U220" s="368"/>
      <c r="V220" s="369"/>
    </row>
    <row r="221" spans="1:22" ht="15.75" x14ac:dyDescent="0.25">
      <c r="A221" s="207" t="s">
        <v>278</v>
      </c>
      <c r="B221" s="171"/>
      <c r="C221" s="171"/>
      <c r="D221" s="113"/>
      <c r="E221" s="113"/>
      <c r="F221" s="113"/>
      <c r="G221" s="114"/>
      <c r="H221" s="13"/>
      <c r="I221" s="114"/>
      <c r="J221" s="114"/>
      <c r="K221" s="114"/>
      <c r="L221" s="114"/>
      <c r="M221" s="114"/>
      <c r="N221" s="114"/>
      <c r="O221" s="114"/>
      <c r="P221" s="25"/>
      <c r="Q221" s="116"/>
      <c r="R221" s="10"/>
      <c r="S221" s="10"/>
      <c r="T221" s="81"/>
      <c r="U221" s="368"/>
      <c r="V221" s="369"/>
    </row>
    <row r="222" spans="1:22" ht="15.75" x14ac:dyDescent="0.25">
      <c r="A222" s="207" t="s">
        <v>279</v>
      </c>
      <c r="B222" s="171"/>
      <c r="C222" s="171"/>
      <c r="D222" s="113"/>
      <c r="E222" s="113"/>
      <c r="F222" s="113"/>
      <c r="G222" s="114"/>
      <c r="H222" s="13"/>
      <c r="I222" s="114"/>
      <c r="J222" s="114"/>
      <c r="K222" s="114"/>
      <c r="L222" s="114"/>
      <c r="M222" s="114"/>
      <c r="N222" s="114"/>
      <c r="O222" s="114"/>
      <c r="P222" s="25"/>
      <c r="Q222" s="116"/>
      <c r="R222" s="10"/>
      <c r="S222" s="10"/>
      <c r="T222" s="81"/>
      <c r="U222" s="368"/>
      <c r="V222" s="369"/>
    </row>
    <row r="223" spans="1:22" ht="15.75" x14ac:dyDescent="0.25">
      <c r="A223" s="207" t="s">
        <v>280</v>
      </c>
      <c r="B223" s="171"/>
      <c r="C223" s="171"/>
      <c r="D223" s="113"/>
      <c r="E223" s="113"/>
      <c r="F223" s="113"/>
      <c r="G223" s="114"/>
      <c r="H223" s="13"/>
      <c r="I223" s="114"/>
      <c r="J223" s="114"/>
      <c r="K223" s="114"/>
      <c r="L223" s="114"/>
      <c r="M223" s="114"/>
      <c r="N223" s="114"/>
      <c r="O223" s="114"/>
      <c r="P223" s="25"/>
      <c r="Q223" s="116"/>
      <c r="R223" s="10"/>
      <c r="S223" s="10"/>
      <c r="T223" s="81"/>
      <c r="U223" s="368"/>
      <c r="V223" s="369"/>
    </row>
    <row r="224" spans="1:22" ht="15.75" x14ac:dyDescent="0.25">
      <c r="A224" s="207" t="s">
        <v>281</v>
      </c>
      <c r="B224" s="171"/>
      <c r="C224" s="171"/>
      <c r="D224" s="113"/>
      <c r="E224" s="113"/>
      <c r="F224" s="113"/>
      <c r="G224" s="114"/>
      <c r="H224" s="13"/>
      <c r="I224" s="114"/>
      <c r="J224" s="114"/>
      <c r="K224" s="114"/>
      <c r="L224" s="114"/>
      <c r="M224" s="114"/>
      <c r="N224" s="114"/>
      <c r="O224" s="114"/>
      <c r="P224" s="25"/>
      <c r="Q224" s="116"/>
      <c r="R224" s="10"/>
      <c r="S224" s="10"/>
      <c r="T224" s="81"/>
      <c r="U224" s="368"/>
      <c r="V224" s="369"/>
    </row>
    <row r="225" spans="1:22" ht="15.75" x14ac:dyDescent="0.25">
      <c r="A225" s="207" t="s">
        <v>282</v>
      </c>
      <c r="B225" s="171"/>
      <c r="C225" s="171"/>
      <c r="D225" s="113"/>
      <c r="E225" s="113"/>
      <c r="F225" s="113"/>
      <c r="G225" s="114"/>
      <c r="H225" s="13"/>
      <c r="I225" s="114"/>
      <c r="J225" s="114"/>
      <c r="K225" s="114"/>
      <c r="L225" s="114"/>
      <c r="M225" s="114"/>
      <c r="N225" s="114"/>
      <c r="O225" s="114"/>
      <c r="P225" s="25"/>
      <c r="Q225" s="116"/>
      <c r="R225" s="10"/>
      <c r="S225" s="10"/>
      <c r="T225" s="81"/>
      <c r="U225" s="368"/>
      <c r="V225" s="369"/>
    </row>
    <row r="226" spans="1:22" ht="15.75" x14ac:dyDescent="0.25">
      <c r="A226" s="207" t="s">
        <v>283</v>
      </c>
      <c r="B226" s="171"/>
      <c r="C226" s="171"/>
      <c r="D226" s="113"/>
      <c r="E226" s="113"/>
      <c r="F226" s="113"/>
      <c r="G226" s="114"/>
      <c r="H226" s="13"/>
      <c r="I226" s="114"/>
      <c r="J226" s="114"/>
      <c r="K226" s="114"/>
      <c r="L226" s="114"/>
      <c r="M226" s="114"/>
      <c r="N226" s="114"/>
      <c r="O226" s="114"/>
      <c r="P226" s="25"/>
      <c r="Q226" s="116"/>
      <c r="R226" s="10"/>
      <c r="S226" s="10"/>
      <c r="T226" s="81"/>
      <c r="U226" s="368"/>
      <c r="V226" s="369"/>
    </row>
    <row r="227" spans="1:22" ht="15.75" x14ac:dyDescent="0.25">
      <c r="A227" s="207" t="s">
        <v>284</v>
      </c>
      <c r="B227" s="171"/>
      <c r="C227" s="171"/>
      <c r="D227" s="113"/>
      <c r="E227" s="113"/>
      <c r="F227" s="113"/>
      <c r="G227" s="114"/>
      <c r="H227" s="13"/>
      <c r="I227" s="114"/>
      <c r="J227" s="114"/>
      <c r="K227" s="114"/>
      <c r="L227" s="114"/>
      <c r="M227" s="114"/>
      <c r="N227" s="114"/>
      <c r="O227" s="114"/>
      <c r="P227" s="25"/>
      <c r="Q227" s="116"/>
      <c r="R227" s="10"/>
      <c r="S227" s="10"/>
      <c r="T227" s="81"/>
      <c r="U227" s="368"/>
      <c r="V227" s="369"/>
    </row>
    <row r="228" spans="1:22" ht="15.75" x14ac:dyDescent="0.25">
      <c r="A228" s="207" t="s">
        <v>285</v>
      </c>
      <c r="B228" s="171"/>
      <c r="C228" s="171"/>
      <c r="D228" s="113"/>
      <c r="E228" s="113"/>
      <c r="F228" s="113"/>
      <c r="G228" s="114"/>
      <c r="H228" s="13"/>
      <c r="I228" s="114"/>
      <c r="J228" s="114"/>
      <c r="K228" s="114"/>
      <c r="L228" s="114"/>
      <c r="M228" s="114"/>
      <c r="N228" s="114"/>
      <c r="O228" s="114"/>
      <c r="P228" s="25"/>
      <c r="Q228" s="116"/>
      <c r="R228" s="10"/>
      <c r="S228" s="10"/>
      <c r="T228" s="81"/>
      <c r="U228" s="368"/>
      <c r="V228" s="369"/>
    </row>
    <row r="229" spans="1:22" ht="15.75" x14ac:dyDescent="0.25">
      <c r="A229" s="207" t="s">
        <v>286</v>
      </c>
      <c r="B229" s="171"/>
      <c r="C229" s="171"/>
      <c r="D229" s="113"/>
      <c r="E229" s="113"/>
      <c r="F229" s="113"/>
      <c r="G229" s="114"/>
      <c r="H229" s="13"/>
      <c r="I229" s="114"/>
      <c r="J229" s="114"/>
      <c r="K229" s="114"/>
      <c r="L229" s="114"/>
      <c r="M229" s="114"/>
      <c r="N229" s="114"/>
      <c r="O229" s="114"/>
      <c r="P229" s="25"/>
      <c r="Q229" s="116"/>
      <c r="R229" s="10"/>
      <c r="S229" s="10"/>
      <c r="T229" s="81"/>
      <c r="U229" s="368"/>
      <c r="V229" s="369"/>
    </row>
    <row r="230" spans="1:22" ht="15.75" x14ac:dyDescent="0.25">
      <c r="A230" s="207" t="s">
        <v>287</v>
      </c>
      <c r="B230" s="171"/>
      <c r="C230" s="171"/>
      <c r="D230" s="113"/>
      <c r="E230" s="113"/>
      <c r="F230" s="113"/>
      <c r="G230" s="114"/>
      <c r="H230" s="13"/>
      <c r="I230" s="114"/>
      <c r="J230" s="114"/>
      <c r="K230" s="114"/>
      <c r="L230" s="114"/>
      <c r="M230" s="114"/>
      <c r="N230" s="114"/>
      <c r="O230" s="114"/>
      <c r="P230" s="25"/>
      <c r="Q230" s="116"/>
      <c r="R230" s="10"/>
      <c r="S230" s="10"/>
      <c r="T230" s="81"/>
      <c r="U230" s="368"/>
      <c r="V230" s="369"/>
    </row>
    <row r="231" spans="1:22" ht="15.75" x14ac:dyDescent="0.25">
      <c r="A231" s="207" t="s">
        <v>288</v>
      </c>
      <c r="B231" s="171"/>
      <c r="C231" s="171"/>
      <c r="D231" s="113"/>
      <c r="E231" s="113"/>
      <c r="F231" s="113"/>
      <c r="G231" s="114"/>
      <c r="H231" s="13"/>
      <c r="I231" s="114"/>
      <c r="J231" s="114"/>
      <c r="K231" s="114"/>
      <c r="L231" s="114"/>
      <c r="M231" s="114"/>
      <c r="N231" s="114"/>
      <c r="O231" s="114"/>
      <c r="P231" s="25"/>
      <c r="Q231" s="116"/>
      <c r="R231" s="10"/>
      <c r="S231" s="10"/>
      <c r="T231" s="81"/>
      <c r="U231" s="368"/>
      <c r="V231" s="369"/>
    </row>
    <row r="232" spans="1:22" ht="15.75" x14ac:dyDescent="0.25">
      <c r="A232" s="207" t="s">
        <v>289</v>
      </c>
      <c r="B232" s="171"/>
      <c r="C232" s="171"/>
      <c r="D232" s="113"/>
      <c r="E232" s="113"/>
      <c r="F232" s="113"/>
      <c r="G232" s="114"/>
      <c r="H232" s="13"/>
      <c r="I232" s="114"/>
      <c r="J232" s="114"/>
      <c r="K232" s="114"/>
      <c r="L232" s="114"/>
      <c r="M232" s="114"/>
      <c r="N232" s="114"/>
      <c r="O232" s="114"/>
      <c r="P232" s="25"/>
      <c r="Q232" s="116"/>
      <c r="R232" s="10"/>
      <c r="S232" s="10"/>
      <c r="T232" s="81"/>
      <c r="U232" s="368"/>
      <c r="V232" s="369"/>
    </row>
    <row r="233" spans="1:22" ht="15.75" x14ac:dyDescent="0.25">
      <c r="A233" s="207" t="s">
        <v>290</v>
      </c>
      <c r="B233" s="171"/>
      <c r="C233" s="171"/>
      <c r="D233" s="113"/>
      <c r="E233" s="113"/>
      <c r="F233" s="113"/>
      <c r="G233" s="114"/>
      <c r="H233" s="13"/>
      <c r="I233" s="114"/>
      <c r="J233" s="114"/>
      <c r="K233" s="114"/>
      <c r="L233" s="114"/>
      <c r="M233" s="114"/>
      <c r="N233" s="114"/>
      <c r="O233" s="114"/>
      <c r="P233" s="25"/>
      <c r="Q233" s="116"/>
      <c r="R233" s="10"/>
      <c r="S233" s="10"/>
      <c r="T233" s="81"/>
      <c r="U233" s="368"/>
      <c r="V233" s="369"/>
    </row>
    <row r="234" spans="1:22" ht="15.75" x14ac:dyDescent="0.25">
      <c r="A234" s="207" t="s">
        <v>291</v>
      </c>
      <c r="B234" s="171"/>
      <c r="C234" s="171"/>
      <c r="D234" s="113"/>
      <c r="E234" s="113"/>
      <c r="F234" s="113"/>
      <c r="G234" s="114"/>
      <c r="H234" s="13"/>
      <c r="I234" s="114"/>
      <c r="J234" s="114"/>
      <c r="K234" s="114"/>
      <c r="L234" s="114"/>
      <c r="M234" s="114"/>
      <c r="N234" s="114"/>
      <c r="O234" s="114"/>
      <c r="P234" s="25"/>
      <c r="Q234" s="116"/>
      <c r="R234" s="10"/>
      <c r="S234" s="10"/>
      <c r="T234" s="81"/>
      <c r="U234" s="368"/>
      <c r="V234" s="369"/>
    </row>
    <row r="235" spans="1:22" ht="15.75" x14ac:dyDescent="0.25">
      <c r="A235" s="207" t="s">
        <v>292</v>
      </c>
      <c r="B235" s="171"/>
      <c r="C235" s="171"/>
      <c r="D235" s="113"/>
      <c r="E235" s="113"/>
      <c r="F235" s="113"/>
      <c r="G235" s="114"/>
      <c r="H235" s="13"/>
      <c r="I235" s="114"/>
      <c r="J235" s="114"/>
      <c r="K235" s="114"/>
      <c r="L235" s="114"/>
      <c r="M235" s="114"/>
      <c r="N235" s="114"/>
      <c r="O235" s="114"/>
      <c r="P235" s="25"/>
      <c r="Q235" s="116"/>
      <c r="R235" s="10"/>
      <c r="S235" s="10"/>
      <c r="T235" s="81"/>
      <c r="U235" s="368"/>
      <c r="V235" s="369"/>
    </row>
    <row r="236" spans="1:22" ht="15.75" x14ac:dyDescent="0.25">
      <c r="A236" s="207" t="s">
        <v>293</v>
      </c>
      <c r="B236" s="171"/>
      <c r="C236" s="171"/>
      <c r="D236" s="113"/>
      <c r="E236" s="113"/>
      <c r="F236" s="113"/>
      <c r="G236" s="114"/>
      <c r="H236" s="13"/>
      <c r="I236" s="114"/>
      <c r="J236" s="114"/>
      <c r="K236" s="114"/>
      <c r="L236" s="114"/>
      <c r="M236" s="114"/>
      <c r="N236" s="114"/>
      <c r="O236" s="114"/>
      <c r="P236" s="25"/>
      <c r="Q236" s="116"/>
      <c r="R236" s="10"/>
      <c r="S236" s="10"/>
      <c r="T236" s="81"/>
      <c r="U236" s="368"/>
      <c r="V236" s="369"/>
    </row>
    <row r="237" spans="1:22" ht="15.75" x14ac:dyDescent="0.25">
      <c r="A237" s="207" t="s">
        <v>294</v>
      </c>
      <c r="B237" s="171"/>
      <c r="C237" s="171"/>
      <c r="D237" s="113"/>
      <c r="E237" s="113"/>
      <c r="F237" s="113"/>
      <c r="G237" s="114"/>
      <c r="H237" s="13"/>
      <c r="I237" s="114"/>
      <c r="J237" s="114"/>
      <c r="K237" s="114"/>
      <c r="L237" s="114"/>
      <c r="M237" s="114"/>
      <c r="N237" s="114"/>
      <c r="O237" s="114"/>
      <c r="P237" s="25"/>
      <c r="Q237" s="116"/>
      <c r="R237" s="10"/>
      <c r="S237" s="10"/>
      <c r="T237" s="81"/>
      <c r="U237" s="368"/>
      <c r="V237" s="369"/>
    </row>
    <row r="238" spans="1:22" ht="15.75" x14ac:dyDescent="0.25">
      <c r="A238" s="207" t="s">
        <v>295</v>
      </c>
      <c r="B238" s="171"/>
      <c r="C238" s="171"/>
      <c r="D238" s="113"/>
      <c r="E238" s="113"/>
      <c r="F238" s="113"/>
      <c r="G238" s="114"/>
      <c r="H238" s="13"/>
      <c r="I238" s="114"/>
      <c r="J238" s="114"/>
      <c r="K238" s="114"/>
      <c r="L238" s="114"/>
      <c r="M238" s="114"/>
      <c r="N238" s="114"/>
      <c r="O238" s="114"/>
      <c r="P238" s="25"/>
      <c r="Q238" s="116"/>
      <c r="R238" s="10"/>
      <c r="S238" s="10"/>
      <c r="T238" s="81"/>
      <c r="U238" s="368"/>
      <c r="V238" s="369"/>
    </row>
    <row r="239" spans="1:22" ht="15.75" x14ac:dyDescent="0.25">
      <c r="A239" s="207" t="s">
        <v>296</v>
      </c>
      <c r="B239" s="171"/>
      <c r="C239" s="171"/>
      <c r="D239" s="113"/>
      <c r="E239" s="113"/>
      <c r="F239" s="113"/>
      <c r="G239" s="114"/>
      <c r="H239" s="13"/>
      <c r="I239" s="114"/>
      <c r="J239" s="114"/>
      <c r="K239" s="114"/>
      <c r="L239" s="114"/>
      <c r="M239" s="114"/>
      <c r="N239" s="114"/>
      <c r="O239" s="114"/>
      <c r="P239" s="25"/>
      <c r="Q239" s="116"/>
      <c r="R239" s="10"/>
      <c r="S239" s="10"/>
      <c r="T239" s="81"/>
      <c r="U239" s="368"/>
      <c r="V239" s="369"/>
    </row>
    <row r="240" spans="1:22" ht="15.75" x14ac:dyDescent="0.25">
      <c r="A240" s="207" t="s">
        <v>297</v>
      </c>
      <c r="B240" s="171"/>
      <c r="C240" s="171"/>
      <c r="D240" s="113"/>
      <c r="E240" s="113"/>
      <c r="F240" s="113"/>
      <c r="G240" s="114"/>
      <c r="H240" s="13"/>
      <c r="I240" s="114"/>
      <c r="J240" s="114"/>
      <c r="K240" s="114"/>
      <c r="L240" s="114"/>
      <c r="M240" s="114"/>
      <c r="N240" s="114"/>
      <c r="O240" s="114"/>
      <c r="P240" s="25"/>
      <c r="Q240" s="116"/>
      <c r="R240" s="10"/>
      <c r="S240" s="10"/>
      <c r="T240" s="81"/>
      <c r="U240" s="368"/>
      <c r="V240" s="369"/>
    </row>
    <row r="241" spans="1:22" ht="15.75" x14ac:dyDescent="0.25">
      <c r="A241" s="207" t="s">
        <v>298</v>
      </c>
      <c r="B241" s="171"/>
      <c r="C241" s="171"/>
      <c r="D241" s="113"/>
      <c r="E241" s="113"/>
      <c r="F241" s="113"/>
      <c r="G241" s="114"/>
      <c r="H241" s="13"/>
      <c r="I241" s="114"/>
      <c r="J241" s="114"/>
      <c r="K241" s="114"/>
      <c r="L241" s="114"/>
      <c r="M241" s="114"/>
      <c r="N241" s="114"/>
      <c r="O241" s="114"/>
      <c r="P241" s="25"/>
      <c r="Q241" s="116"/>
      <c r="R241" s="10"/>
      <c r="S241" s="10"/>
      <c r="T241" s="81"/>
      <c r="U241" s="368"/>
      <c r="V241" s="369"/>
    </row>
    <row r="242" spans="1:22" ht="15.75" x14ac:dyDescent="0.25">
      <c r="A242" s="207" t="s">
        <v>299</v>
      </c>
      <c r="B242" s="171"/>
      <c r="C242" s="171"/>
      <c r="D242" s="113"/>
      <c r="E242" s="113"/>
      <c r="F242" s="113"/>
      <c r="G242" s="114"/>
      <c r="H242" s="13"/>
      <c r="I242" s="114"/>
      <c r="J242" s="114"/>
      <c r="K242" s="114"/>
      <c r="L242" s="114"/>
      <c r="M242" s="114"/>
      <c r="N242" s="114"/>
      <c r="O242" s="114"/>
      <c r="P242" s="25"/>
      <c r="Q242" s="116"/>
      <c r="R242" s="10"/>
      <c r="S242" s="10"/>
      <c r="T242" s="81"/>
      <c r="U242" s="368"/>
      <c r="V242" s="369"/>
    </row>
    <row r="243" spans="1:22" ht="15.75" x14ac:dyDescent="0.25">
      <c r="A243" s="207" t="s">
        <v>300</v>
      </c>
      <c r="B243" s="171"/>
      <c r="C243" s="171"/>
      <c r="D243" s="113"/>
      <c r="E243" s="113"/>
      <c r="F243" s="113"/>
      <c r="G243" s="114"/>
      <c r="H243" s="13"/>
      <c r="I243" s="114"/>
      <c r="J243" s="114"/>
      <c r="K243" s="114"/>
      <c r="L243" s="114"/>
      <c r="M243" s="114"/>
      <c r="N243" s="114"/>
      <c r="O243" s="114"/>
      <c r="P243" s="25"/>
      <c r="Q243" s="116"/>
      <c r="R243" s="10"/>
      <c r="S243" s="10"/>
      <c r="T243" s="81"/>
      <c r="U243" s="368"/>
      <c r="V243" s="369"/>
    </row>
    <row r="244" spans="1:22" ht="15.75" x14ac:dyDescent="0.25">
      <c r="A244" s="207" t="s">
        <v>301</v>
      </c>
      <c r="B244" s="171"/>
      <c r="C244" s="171"/>
      <c r="D244" s="113"/>
      <c r="E244" s="113"/>
      <c r="F244" s="113"/>
      <c r="G244" s="114"/>
      <c r="H244" s="13"/>
      <c r="I244" s="114"/>
      <c r="J244" s="114"/>
      <c r="K244" s="114"/>
      <c r="L244" s="114"/>
      <c r="M244" s="114"/>
      <c r="N244" s="114"/>
      <c r="O244" s="114"/>
      <c r="P244" s="25"/>
      <c r="Q244" s="116"/>
      <c r="R244" s="10"/>
      <c r="S244" s="10"/>
      <c r="T244" s="81"/>
      <c r="U244" s="368"/>
      <c r="V244" s="369"/>
    </row>
    <row r="245" spans="1:22" ht="15.75" x14ac:dyDescent="0.25">
      <c r="A245" s="207" t="s">
        <v>302</v>
      </c>
      <c r="B245" s="171"/>
      <c r="C245" s="171"/>
      <c r="D245" s="113"/>
      <c r="E245" s="113"/>
      <c r="F245" s="113"/>
      <c r="G245" s="114"/>
      <c r="H245" s="13"/>
      <c r="I245" s="114"/>
      <c r="J245" s="114"/>
      <c r="K245" s="114"/>
      <c r="L245" s="114"/>
      <c r="M245" s="114"/>
      <c r="N245" s="114"/>
      <c r="O245" s="114"/>
      <c r="P245" s="25"/>
      <c r="Q245" s="116"/>
      <c r="R245" s="10"/>
      <c r="S245" s="10"/>
      <c r="T245" s="81"/>
      <c r="U245" s="368"/>
      <c r="V245" s="369"/>
    </row>
    <row r="246" spans="1:22" ht="15.75" x14ac:dyDescent="0.25">
      <c r="A246" s="207" t="s">
        <v>303</v>
      </c>
      <c r="B246" s="171"/>
      <c r="C246" s="171"/>
      <c r="D246" s="113"/>
      <c r="E246" s="113"/>
      <c r="F246" s="113"/>
      <c r="G246" s="114"/>
      <c r="H246" s="13"/>
      <c r="I246" s="114"/>
      <c r="J246" s="114"/>
      <c r="K246" s="114"/>
      <c r="L246" s="114"/>
      <c r="M246" s="114"/>
      <c r="N246" s="114"/>
      <c r="O246" s="114"/>
      <c r="P246" s="25"/>
      <c r="Q246" s="116"/>
      <c r="R246" s="10"/>
      <c r="S246" s="10"/>
      <c r="T246" s="81"/>
      <c r="U246" s="368"/>
      <c r="V246" s="369"/>
    </row>
    <row r="247" spans="1:22" ht="15.75" x14ac:dyDescent="0.25">
      <c r="A247" s="207" t="s">
        <v>304</v>
      </c>
      <c r="B247" s="171"/>
      <c r="C247" s="171"/>
      <c r="D247" s="113"/>
      <c r="E247" s="113"/>
      <c r="F247" s="113"/>
      <c r="G247" s="114"/>
      <c r="H247" s="13"/>
      <c r="I247" s="114"/>
      <c r="J247" s="114"/>
      <c r="K247" s="114"/>
      <c r="L247" s="114"/>
      <c r="M247" s="114"/>
      <c r="N247" s="114"/>
      <c r="O247" s="114"/>
      <c r="P247" s="25"/>
      <c r="Q247" s="116"/>
      <c r="R247" s="10"/>
      <c r="S247" s="10"/>
      <c r="T247" s="81"/>
      <c r="U247" s="368"/>
      <c r="V247" s="369"/>
    </row>
    <row r="248" spans="1:22" ht="15.75" x14ac:dyDescent="0.25">
      <c r="A248" s="207" t="s">
        <v>305</v>
      </c>
      <c r="B248" s="171"/>
      <c r="C248" s="171"/>
      <c r="D248" s="113"/>
      <c r="E248" s="113"/>
      <c r="F248" s="113"/>
      <c r="G248" s="114"/>
      <c r="H248" s="13"/>
      <c r="I248" s="114"/>
      <c r="J248" s="114"/>
      <c r="K248" s="114"/>
      <c r="L248" s="114"/>
      <c r="M248" s="114"/>
      <c r="N248" s="114"/>
      <c r="O248" s="114"/>
      <c r="P248" s="25"/>
      <c r="Q248" s="116"/>
      <c r="R248" s="10"/>
      <c r="S248" s="10"/>
      <c r="T248" s="81"/>
      <c r="U248" s="368"/>
      <c r="V248" s="369"/>
    </row>
    <row r="249" spans="1:22" ht="15.75" x14ac:dyDescent="0.25">
      <c r="A249" s="207" t="s">
        <v>306</v>
      </c>
      <c r="B249" s="171"/>
      <c r="C249" s="171"/>
      <c r="D249" s="113"/>
      <c r="E249" s="113"/>
      <c r="F249" s="113"/>
      <c r="G249" s="114"/>
      <c r="H249" s="13"/>
      <c r="I249" s="114"/>
      <c r="J249" s="114"/>
      <c r="K249" s="114"/>
      <c r="L249" s="114"/>
      <c r="M249" s="114"/>
      <c r="N249" s="114"/>
      <c r="O249" s="114"/>
      <c r="P249" s="25"/>
      <c r="Q249" s="116"/>
      <c r="R249" s="10"/>
      <c r="S249" s="10"/>
      <c r="T249" s="81"/>
      <c r="U249" s="368"/>
      <c r="V249" s="369"/>
    </row>
    <row r="250" spans="1:22" ht="15.75" x14ac:dyDescent="0.25">
      <c r="A250" s="207" t="s">
        <v>307</v>
      </c>
      <c r="B250" s="171"/>
      <c r="C250" s="171"/>
      <c r="D250" s="113"/>
      <c r="E250" s="113"/>
      <c r="F250" s="113"/>
      <c r="G250" s="114"/>
      <c r="H250" s="13"/>
      <c r="I250" s="114"/>
      <c r="J250" s="114"/>
      <c r="K250" s="114"/>
      <c r="L250" s="114"/>
      <c r="M250" s="114"/>
      <c r="N250" s="114"/>
      <c r="O250" s="114"/>
      <c r="P250" s="25"/>
      <c r="Q250" s="116"/>
      <c r="R250" s="10"/>
      <c r="S250" s="10"/>
      <c r="T250" s="81"/>
      <c r="U250" s="368"/>
      <c r="V250" s="369"/>
    </row>
    <row r="251" spans="1:22" ht="15.75" x14ac:dyDescent="0.25">
      <c r="A251" s="207" t="s">
        <v>308</v>
      </c>
      <c r="B251" s="171"/>
      <c r="C251" s="171"/>
      <c r="D251" s="113"/>
      <c r="E251" s="113"/>
      <c r="F251" s="113"/>
      <c r="G251" s="114"/>
      <c r="H251" s="13"/>
      <c r="I251" s="114"/>
      <c r="J251" s="114"/>
      <c r="K251" s="114"/>
      <c r="L251" s="114"/>
      <c r="M251" s="114"/>
      <c r="N251" s="114"/>
      <c r="O251" s="114"/>
      <c r="P251" s="115"/>
      <c r="Q251" s="116"/>
      <c r="R251" s="10"/>
      <c r="S251" s="10"/>
      <c r="T251" s="81"/>
      <c r="U251" s="368"/>
      <c r="V251" s="369"/>
    </row>
    <row r="252" spans="1:22" ht="15.75" x14ac:dyDescent="0.25">
      <c r="A252" s="207" t="s">
        <v>309</v>
      </c>
      <c r="B252" s="171"/>
      <c r="C252" s="171"/>
      <c r="D252" s="113"/>
      <c r="E252" s="113"/>
      <c r="F252" s="113"/>
      <c r="G252" s="114"/>
      <c r="H252" s="13"/>
      <c r="I252" s="114"/>
      <c r="J252" s="114"/>
      <c r="K252" s="114"/>
      <c r="L252" s="114"/>
      <c r="M252" s="114"/>
      <c r="N252" s="114"/>
      <c r="O252" s="114"/>
      <c r="P252" s="115"/>
      <c r="Q252" s="116"/>
      <c r="R252" s="10"/>
      <c r="S252" s="10"/>
      <c r="T252" s="81"/>
      <c r="U252" s="368"/>
      <c r="V252" s="369"/>
    </row>
    <row r="253" spans="1:22" ht="15.75" x14ac:dyDescent="0.25">
      <c r="A253" s="207" t="s">
        <v>310</v>
      </c>
      <c r="B253" s="171"/>
      <c r="C253" s="171"/>
      <c r="D253" s="113"/>
      <c r="E253" s="113"/>
      <c r="F253" s="113"/>
      <c r="G253" s="114"/>
      <c r="H253" s="13"/>
      <c r="I253" s="114"/>
      <c r="J253" s="114"/>
      <c r="K253" s="114"/>
      <c r="L253" s="114"/>
      <c r="M253" s="114"/>
      <c r="N253" s="114"/>
      <c r="O253" s="114"/>
      <c r="P253" s="115"/>
      <c r="Q253" s="116"/>
      <c r="R253" s="10"/>
      <c r="S253" s="10"/>
      <c r="T253" s="81"/>
      <c r="U253" s="368"/>
      <c r="V253" s="369"/>
    </row>
    <row r="254" spans="1:22" ht="15.75" x14ac:dyDescent="0.25">
      <c r="A254" s="207" t="s">
        <v>311</v>
      </c>
      <c r="B254" s="171"/>
      <c r="C254" s="171"/>
      <c r="D254" s="113"/>
      <c r="E254" s="113"/>
      <c r="F254" s="113"/>
      <c r="G254" s="114"/>
      <c r="H254" s="13"/>
      <c r="I254" s="114"/>
      <c r="J254" s="114"/>
      <c r="K254" s="114"/>
      <c r="L254" s="114"/>
      <c r="M254" s="114"/>
      <c r="N254" s="114"/>
      <c r="O254" s="114"/>
      <c r="P254" s="115"/>
      <c r="Q254" s="116"/>
      <c r="R254" s="10"/>
      <c r="S254" s="10"/>
      <c r="T254" s="81"/>
      <c r="U254" s="368"/>
      <c r="V254" s="369"/>
    </row>
    <row r="255" spans="1:22" ht="15.75" x14ac:dyDescent="0.25">
      <c r="A255" s="207" t="s">
        <v>312</v>
      </c>
      <c r="B255" s="171"/>
      <c r="C255" s="171"/>
      <c r="D255" s="113"/>
      <c r="E255" s="113"/>
      <c r="F255" s="113"/>
      <c r="G255" s="114"/>
      <c r="H255" s="13"/>
      <c r="I255" s="114"/>
      <c r="J255" s="114"/>
      <c r="K255" s="114"/>
      <c r="L255" s="114"/>
      <c r="M255" s="114"/>
      <c r="N255" s="114"/>
      <c r="O255" s="114"/>
      <c r="P255" s="115"/>
      <c r="Q255" s="116"/>
      <c r="R255" s="10"/>
      <c r="S255" s="10"/>
      <c r="T255" s="81"/>
      <c r="U255" s="368"/>
      <c r="V255" s="369"/>
    </row>
    <row r="256" spans="1:22" ht="15.75" x14ac:dyDescent="0.25">
      <c r="A256" s="207" t="s">
        <v>313</v>
      </c>
      <c r="B256" s="171"/>
      <c r="C256" s="171"/>
      <c r="D256" s="113"/>
      <c r="E256" s="113"/>
      <c r="F256" s="113"/>
      <c r="G256" s="114"/>
      <c r="H256" s="13"/>
      <c r="I256" s="114"/>
      <c r="J256" s="114"/>
      <c r="K256" s="114"/>
      <c r="L256" s="114"/>
      <c r="M256" s="114"/>
      <c r="N256" s="114"/>
      <c r="O256" s="114"/>
      <c r="P256" s="115"/>
      <c r="Q256" s="116"/>
      <c r="R256" s="10"/>
      <c r="S256" s="10"/>
      <c r="T256" s="81"/>
      <c r="U256" s="368"/>
      <c r="V256" s="369"/>
    </row>
    <row r="257" spans="1:22" ht="15.75" x14ac:dyDescent="0.25">
      <c r="A257" s="207" t="s">
        <v>314</v>
      </c>
      <c r="B257" s="171"/>
      <c r="C257" s="171"/>
      <c r="D257" s="113"/>
      <c r="E257" s="113"/>
      <c r="F257" s="113"/>
      <c r="G257" s="114"/>
      <c r="H257" s="114"/>
      <c r="I257" s="114"/>
      <c r="J257" s="114"/>
      <c r="K257" s="114"/>
      <c r="L257" s="114"/>
      <c r="M257" s="114"/>
      <c r="N257" s="114"/>
      <c r="O257" s="114"/>
      <c r="P257" s="115"/>
      <c r="Q257" s="116"/>
      <c r="R257" s="10"/>
      <c r="S257" s="10"/>
      <c r="T257" s="81"/>
      <c r="U257" s="368"/>
      <c r="V257" s="369"/>
    </row>
    <row r="258" spans="1:22" ht="15.75" x14ac:dyDescent="0.25">
      <c r="A258" s="207" t="s">
        <v>315</v>
      </c>
      <c r="B258" s="171"/>
      <c r="C258" s="171"/>
      <c r="D258" s="113"/>
      <c r="E258" s="113"/>
      <c r="F258" s="113"/>
      <c r="G258" s="114"/>
      <c r="H258" s="114"/>
      <c r="I258" s="114"/>
      <c r="J258" s="114"/>
      <c r="K258" s="114"/>
      <c r="L258" s="114"/>
      <c r="M258" s="114"/>
      <c r="N258" s="114"/>
      <c r="O258" s="114"/>
      <c r="P258" s="115"/>
      <c r="Q258" s="116"/>
      <c r="R258" s="10"/>
      <c r="S258" s="10"/>
      <c r="T258" s="81"/>
      <c r="U258" s="368"/>
      <c r="V258" s="369"/>
    </row>
    <row r="259" spans="1:22" ht="15.75" x14ac:dyDescent="0.25">
      <c r="A259" s="207" t="s">
        <v>316</v>
      </c>
      <c r="B259" s="171"/>
      <c r="C259" s="171"/>
      <c r="D259" s="113"/>
      <c r="E259" s="113"/>
      <c r="F259" s="113"/>
      <c r="G259" s="114"/>
      <c r="H259" s="114"/>
      <c r="I259" s="114"/>
      <c r="J259" s="114"/>
      <c r="K259" s="114"/>
      <c r="L259" s="114"/>
      <c r="M259" s="114"/>
      <c r="N259" s="114"/>
      <c r="O259" s="114"/>
      <c r="P259" s="115"/>
      <c r="Q259" s="116"/>
      <c r="R259" s="10"/>
      <c r="S259" s="10"/>
      <c r="T259" s="81"/>
      <c r="U259" s="368"/>
      <c r="V259" s="369"/>
    </row>
    <row r="260" spans="1:22" ht="15.75" x14ac:dyDescent="0.25">
      <c r="A260" s="207" t="s">
        <v>317</v>
      </c>
      <c r="B260" s="171"/>
      <c r="C260" s="171"/>
      <c r="D260" s="113"/>
      <c r="E260" s="113"/>
      <c r="F260" s="113"/>
      <c r="G260" s="114"/>
      <c r="H260" s="114"/>
      <c r="I260" s="114"/>
      <c r="J260" s="114"/>
      <c r="K260" s="114"/>
      <c r="L260" s="114"/>
      <c r="M260" s="114"/>
      <c r="N260" s="114"/>
      <c r="O260" s="114"/>
      <c r="P260" s="115"/>
      <c r="Q260" s="116"/>
      <c r="R260" s="10"/>
      <c r="S260" s="10"/>
      <c r="T260" s="81"/>
      <c r="U260" s="368"/>
      <c r="V260" s="369"/>
    </row>
    <row r="261" spans="1:22" ht="15.75" x14ac:dyDescent="0.25">
      <c r="A261" s="207" t="s">
        <v>318</v>
      </c>
      <c r="B261" s="171"/>
      <c r="C261" s="171"/>
      <c r="D261" s="113"/>
      <c r="E261" s="113"/>
      <c r="F261" s="113"/>
      <c r="G261" s="114"/>
      <c r="H261" s="114"/>
      <c r="I261" s="114"/>
      <c r="J261" s="114"/>
      <c r="K261" s="114"/>
      <c r="L261" s="114"/>
      <c r="M261" s="114"/>
      <c r="N261" s="114"/>
      <c r="O261" s="114"/>
      <c r="P261" s="115"/>
      <c r="Q261" s="116"/>
      <c r="R261" s="10"/>
      <c r="S261" s="10"/>
      <c r="T261" s="81"/>
      <c r="U261" s="368"/>
      <c r="V261" s="369"/>
    </row>
    <row r="262" spans="1:22" ht="15.75" x14ac:dyDescent="0.25">
      <c r="A262" s="207" t="s">
        <v>319</v>
      </c>
      <c r="B262" s="171"/>
      <c r="C262" s="171"/>
      <c r="D262" s="113"/>
      <c r="E262" s="113"/>
      <c r="F262" s="113"/>
      <c r="G262" s="114"/>
      <c r="H262" s="114"/>
      <c r="I262" s="114"/>
      <c r="J262" s="114"/>
      <c r="K262" s="114"/>
      <c r="L262" s="114"/>
      <c r="M262" s="114"/>
      <c r="N262" s="114"/>
      <c r="O262" s="114"/>
      <c r="P262" s="115"/>
      <c r="Q262" s="116"/>
      <c r="R262" s="10"/>
      <c r="S262" s="10"/>
      <c r="T262" s="81"/>
      <c r="U262" s="368"/>
      <c r="V262" s="369"/>
    </row>
    <row r="263" spans="1:22" ht="15.75" x14ac:dyDescent="0.25">
      <c r="A263" s="207" t="s">
        <v>320</v>
      </c>
      <c r="B263" s="171"/>
      <c r="C263" s="171"/>
      <c r="D263" s="113"/>
      <c r="E263" s="113"/>
      <c r="F263" s="113"/>
      <c r="G263" s="114"/>
      <c r="H263" s="114"/>
      <c r="I263" s="114"/>
      <c r="J263" s="114"/>
      <c r="K263" s="114"/>
      <c r="L263" s="114"/>
      <c r="M263" s="114"/>
      <c r="N263" s="114"/>
      <c r="O263" s="114"/>
      <c r="P263" s="115"/>
      <c r="Q263" s="116"/>
      <c r="R263" s="10"/>
      <c r="S263" s="10"/>
      <c r="T263" s="81"/>
      <c r="U263" s="368"/>
      <c r="V263" s="369"/>
    </row>
    <row r="264" spans="1:22" ht="15.75" x14ac:dyDescent="0.25">
      <c r="A264" s="207" t="s">
        <v>321</v>
      </c>
      <c r="B264" s="171"/>
      <c r="C264" s="171"/>
      <c r="D264" s="113"/>
      <c r="E264" s="113"/>
      <c r="F264" s="113"/>
      <c r="G264" s="114"/>
      <c r="H264" s="114"/>
      <c r="I264" s="114"/>
      <c r="J264" s="114"/>
      <c r="K264" s="114"/>
      <c r="L264" s="114"/>
      <c r="M264" s="114"/>
      <c r="N264" s="114"/>
      <c r="O264" s="114"/>
      <c r="P264" s="115"/>
      <c r="Q264" s="116"/>
      <c r="R264" s="10"/>
      <c r="S264" s="10"/>
      <c r="T264" s="81"/>
      <c r="U264" s="368"/>
      <c r="V264" s="369"/>
    </row>
    <row r="265" spans="1:22" ht="15.75" x14ac:dyDescent="0.25">
      <c r="A265" s="207" t="s">
        <v>322</v>
      </c>
      <c r="B265" s="171"/>
      <c r="C265" s="171"/>
      <c r="D265" s="113"/>
      <c r="E265" s="113"/>
      <c r="F265" s="113"/>
      <c r="G265" s="114"/>
      <c r="H265" s="114"/>
      <c r="I265" s="114"/>
      <c r="J265" s="114"/>
      <c r="K265" s="114"/>
      <c r="L265" s="114"/>
      <c r="M265" s="114"/>
      <c r="N265" s="114"/>
      <c r="O265" s="114"/>
      <c r="P265" s="115"/>
      <c r="Q265" s="116"/>
      <c r="R265" s="10"/>
      <c r="S265" s="10"/>
      <c r="T265" s="81"/>
      <c r="U265" s="368"/>
      <c r="V265" s="369"/>
    </row>
    <row r="266" spans="1:22" ht="15.75" x14ac:dyDescent="0.25">
      <c r="A266" s="207" t="s">
        <v>323</v>
      </c>
      <c r="B266" s="171"/>
      <c r="C266" s="171"/>
      <c r="D266" s="113"/>
      <c r="E266" s="113"/>
      <c r="F266" s="113"/>
      <c r="G266" s="114"/>
      <c r="H266" s="114"/>
      <c r="I266" s="114"/>
      <c r="J266" s="114"/>
      <c r="K266" s="114"/>
      <c r="L266" s="114"/>
      <c r="M266" s="114"/>
      <c r="N266" s="114"/>
      <c r="O266" s="114"/>
      <c r="P266" s="115"/>
      <c r="Q266" s="116"/>
      <c r="R266" s="10"/>
      <c r="S266" s="10"/>
      <c r="T266" s="81"/>
      <c r="U266" s="368"/>
      <c r="V266" s="369"/>
    </row>
    <row r="267" spans="1:22" ht="15.75" x14ac:dyDescent="0.25">
      <c r="A267" s="207" t="s">
        <v>324</v>
      </c>
      <c r="B267" s="171"/>
      <c r="C267" s="171"/>
      <c r="D267" s="113"/>
      <c r="E267" s="113"/>
      <c r="F267" s="113"/>
      <c r="G267" s="114"/>
      <c r="H267" s="114"/>
      <c r="I267" s="114"/>
      <c r="J267" s="114"/>
      <c r="K267" s="114"/>
      <c r="L267" s="114"/>
      <c r="M267" s="114"/>
      <c r="N267" s="114"/>
      <c r="O267" s="114"/>
      <c r="P267" s="115"/>
      <c r="Q267" s="116"/>
      <c r="R267" s="10"/>
      <c r="S267" s="10"/>
      <c r="T267" s="81"/>
      <c r="U267" s="368"/>
      <c r="V267" s="369"/>
    </row>
    <row r="268" spans="1:22" ht="15.75" x14ac:dyDescent="0.25">
      <c r="A268" s="207" t="s">
        <v>325</v>
      </c>
      <c r="B268" s="171"/>
      <c r="C268" s="171"/>
      <c r="D268" s="113"/>
      <c r="E268" s="113"/>
      <c r="F268" s="113"/>
      <c r="G268" s="114"/>
      <c r="H268" s="114"/>
      <c r="I268" s="114"/>
      <c r="J268" s="114"/>
      <c r="K268" s="114"/>
      <c r="L268" s="114"/>
      <c r="M268" s="114"/>
      <c r="N268" s="114"/>
      <c r="O268" s="114"/>
      <c r="P268" s="115"/>
      <c r="Q268" s="116"/>
      <c r="R268" s="10"/>
      <c r="S268" s="10"/>
      <c r="T268" s="81"/>
      <c r="U268" s="368"/>
      <c r="V268" s="369"/>
    </row>
    <row r="269" spans="1:22" ht="15.75" x14ac:dyDescent="0.25">
      <c r="A269" s="207" t="s">
        <v>326</v>
      </c>
      <c r="B269" s="171"/>
      <c r="C269" s="171"/>
      <c r="D269" s="113"/>
      <c r="E269" s="113"/>
      <c r="F269" s="113"/>
      <c r="G269" s="114"/>
      <c r="H269" s="114"/>
      <c r="I269" s="114"/>
      <c r="J269" s="114"/>
      <c r="K269" s="114"/>
      <c r="L269" s="114"/>
      <c r="M269" s="114"/>
      <c r="N269" s="114"/>
      <c r="O269" s="114"/>
      <c r="P269" s="115"/>
      <c r="Q269" s="116"/>
      <c r="R269" s="10"/>
      <c r="S269" s="10"/>
      <c r="T269" s="81"/>
      <c r="U269" s="368"/>
      <c r="V269" s="369"/>
    </row>
    <row r="270" spans="1:22" ht="15.75" x14ac:dyDescent="0.25">
      <c r="A270" s="207" t="s">
        <v>327</v>
      </c>
      <c r="B270" s="171"/>
      <c r="C270" s="171"/>
      <c r="D270" s="113"/>
      <c r="E270" s="113"/>
      <c r="F270" s="113"/>
      <c r="G270" s="114"/>
      <c r="H270" s="114"/>
      <c r="I270" s="114"/>
      <c r="J270" s="114"/>
      <c r="K270" s="114"/>
      <c r="L270" s="114"/>
      <c r="M270" s="114"/>
      <c r="N270" s="114"/>
      <c r="O270" s="114"/>
      <c r="P270" s="115"/>
      <c r="Q270" s="116"/>
      <c r="R270" s="10"/>
      <c r="S270" s="10"/>
      <c r="T270" s="81"/>
      <c r="U270" s="368"/>
      <c r="V270" s="369"/>
    </row>
    <row r="271" spans="1:22" ht="15.75" x14ac:dyDescent="0.25">
      <c r="A271" s="207" t="s">
        <v>328</v>
      </c>
      <c r="B271" s="171"/>
      <c r="C271" s="171"/>
      <c r="D271" s="113"/>
      <c r="E271" s="113"/>
      <c r="F271" s="113"/>
      <c r="G271" s="114"/>
      <c r="H271" s="114"/>
      <c r="I271" s="114"/>
      <c r="J271" s="114"/>
      <c r="K271" s="114"/>
      <c r="L271" s="114"/>
      <c r="M271" s="114"/>
      <c r="N271" s="114"/>
      <c r="O271" s="114"/>
      <c r="P271" s="115"/>
      <c r="Q271" s="116"/>
      <c r="R271" s="10"/>
      <c r="S271" s="10"/>
      <c r="T271" s="81"/>
      <c r="U271" s="368"/>
      <c r="V271" s="369"/>
    </row>
    <row r="272" spans="1:22" ht="15.75" x14ac:dyDescent="0.25">
      <c r="A272" s="207" t="s">
        <v>329</v>
      </c>
      <c r="B272" s="171"/>
      <c r="C272" s="171"/>
      <c r="D272" s="113"/>
      <c r="E272" s="113"/>
      <c r="F272" s="113"/>
      <c r="G272" s="114"/>
      <c r="H272" s="114"/>
      <c r="I272" s="114"/>
      <c r="J272" s="114"/>
      <c r="K272" s="114"/>
      <c r="L272" s="114"/>
      <c r="M272" s="114"/>
      <c r="N272" s="114"/>
      <c r="O272" s="114"/>
      <c r="P272" s="115"/>
      <c r="Q272" s="116"/>
      <c r="R272" s="10"/>
      <c r="S272" s="10"/>
      <c r="T272" s="81"/>
      <c r="U272" s="368"/>
      <c r="V272" s="369"/>
    </row>
    <row r="273" spans="1:22" ht="15.75" x14ac:dyDescent="0.25">
      <c r="A273" s="207" t="s">
        <v>330</v>
      </c>
      <c r="B273" s="171"/>
      <c r="C273" s="171"/>
      <c r="D273" s="113"/>
      <c r="E273" s="113"/>
      <c r="F273" s="113"/>
      <c r="G273" s="114"/>
      <c r="H273" s="114"/>
      <c r="I273" s="114"/>
      <c r="J273" s="114"/>
      <c r="K273" s="114"/>
      <c r="L273" s="114"/>
      <c r="M273" s="114"/>
      <c r="N273" s="114"/>
      <c r="O273" s="114"/>
      <c r="P273" s="115"/>
      <c r="Q273" s="116"/>
      <c r="R273" s="10"/>
      <c r="S273" s="10"/>
      <c r="T273" s="81"/>
      <c r="U273" s="368"/>
      <c r="V273" s="369"/>
    </row>
    <row r="274" spans="1:22" ht="15.75" x14ac:dyDescent="0.25">
      <c r="A274" s="207" t="s">
        <v>331</v>
      </c>
      <c r="B274" s="171"/>
      <c r="C274" s="171"/>
      <c r="D274" s="113"/>
      <c r="E274" s="113"/>
      <c r="F274" s="113"/>
      <c r="G274" s="114"/>
      <c r="H274" s="114"/>
      <c r="I274" s="114"/>
      <c r="J274" s="114"/>
      <c r="K274" s="114"/>
      <c r="L274" s="114"/>
      <c r="M274" s="114"/>
      <c r="N274" s="114"/>
      <c r="O274" s="114"/>
      <c r="P274" s="115"/>
      <c r="Q274" s="116"/>
      <c r="R274" s="10"/>
      <c r="S274" s="10"/>
      <c r="T274" s="81"/>
      <c r="U274" s="368"/>
      <c r="V274" s="369"/>
    </row>
    <row r="275" spans="1:22" ht="15.75" x14ac:dyDescent="0.25">
      <c r="A275" s="207" t="s">
        <v>332</v>
      </c>
      <c r="B275" s="171"/>
      <c r="C275" s="171"/>
      <c r="D275" s="113"/>
      <c r="E275" s="113"/>
      <c r="F275" s="113"/>
      <c r="G275" s="114"/>
      <c r="H275" s="114"/>
      <c r="I275" s="114"/>
      <c r="J275" s="114"/>
      <c r="K275" s="114"/>
      <c r="L275" s="114"/>
      <c r="M275" s="114"/>
      <c r="N275" s="114"/>
      <c r="O275" s="114"/>
      <c r="P275" s="115"/>
      <c r="Q275" s="116"/>
      <c r="R275" s="10"/>
      <c r="S275" s="10"/>
      <c r="T275" s="81"/>
      <c r="U275" s="368"/>
      <c r="V275" s="369"/>
    </row>
    <row r="276" spans="1:22" ht="15.75" x14ac:dyDescent="0.25">
      <c r="A276" s="207" t="s">
        <v>333</v>
      </c>
      <c r="B276" s="171"/>
      <c r="C276" s="171"/>
      <c r="D276" s="113"/>
      <c r="E276" s="113"/>
      <c r="F276" s="113"/>
      <c r="G276" s="114"/>
      <c r="H276" s="114"/>
      <c r="I276" s="114"/>
      <c r="J276" s="114"/>
      <c r="K276" s="114"/>
      <c r="L276" s="114"/>
      <c r="M276" s="114"/>
      <c r="N276" s="114"/>
      <c r="O276" s="114"/>
      <c r="P276" s="115"/>
      <c r="Q276" s="116"/>
      <c r="R276" s="10"/>
      <c r="S276" s="10"/>
      <c r="T276" s="81"/>
      <c r="U276" s="368"/>
      <c r="V276" s="369"/>
    </row>
    <row r="277" spans="1:22" ht="15.75" x14ac:dyDescent="0.25">
      <c r="A277" s="207" t="s">
        <v>334</v>
      </c>
      <c r="B277" s="171"/>
      <c r="C277" s="171"/>
      <c r="D277" s="113"/>
      <c r="E277" s="113"/>
      <c r="F277" s="113"/>
      <c r="G277" s="114"/>
      <c r="H277" s="114"/>
      <c r="I277" s="114"/>
      <c r="J277" s="114"/>
      <c r="K277" s="114"/>
      <c r="L277" s="114"/>
      <c r="M277" s="114"/>
      <c r="N277" s="114"/>
      <c r="O277" s="114"/>
      <c r="P277" s="115"/>
      <c r="Q277" s="116"/>
      <c r="R277" s="10"/>
      <c r="S277" s="10"/>
      <c r="T277" s="81"/>
      <c r="U277" s="368"/>
      <c r="V277" s="369"/>
    </row>
    <row r="278" spans="1:22" ht="15.75" x14ac:dyDescent="0.25">
      <c r="A278" s="207" t="s">
        <v>335</v>
      </c>
      <c r="B278" s="171"/>
      <c r="C278" s="171"/>
      <c r="D278" s="113"/>
      <c r="E278" s="113"/>
      <c r="F278" s="113"/>
      <c r="G278" s="114"/>
      <c r="H278" s="114"/>
      <c r="I278" s="114"/>
      <c r="J278" s="114"/>
      <c r="K278" s="114"/>
      <c r="L278" s="114"/>
      <c r="M278" s="114"/>
      <c r="N278" s="114"/>
      <c r="O278" s="114"/>
      <c r="P278" s="115"/>
      <c r="Q278" s="116"/>
      <c r="R278" s="10"/>
      <c r="S278" s="10"/>
      <c r="T278" s="81"/>
      <c r="U278" s="368"/>
      <c r="V278" s="369"/>
    </row>
    <row r="279" spans="1:22" ht="15.75" x14ac:dyDescent="0.25">
      <c r="A279" s="207" t="s">
        <v>336</v>
      </c>
      <c r="B279" s="171"/>
      <c r="C279" s="171"/>
      <c r="D279" s="113"/>
      <c r="E279" s="113"/>
      <c r="F279" s="113"/>
      <c r="G279" s="114"/>
      <c r="H279" s="114"/>
      <c r="I279" s="114"/>
      <c r="J279" s="114"/>
      <c r="K279" s="114"/>
      <c r="L279" s="114"/>
      <c r="M279" s="114"/>
      <c r="N279" s="114"/>
      <c r="O279" s="114"/>
      <c r="P279" s="115"/>
      <c r="Q279" s="116"/>
      <c r="R279" s="10"/>
      <c r="S279" s="10"/>
      <c r="T279" s="81"/>
      <c r="U279" s="368"/>
      <c r="V279" s="369"/>
    </row>
    <row r="280" spans="1:22" ht="15.75" x14ac:dyDescent="0.25">
      <c r="A280" s="207" t="s">
        <v>337</v>
      </c>
      <c r="B280" s="171"/>
      <c r="C280" s="171"/>
      <c r="D280" s="113"/>
      <c r="E280" s="113"/>
      <c r="F280" s="113"/>
      <c r="G280" s="114"/>
      <c r="H280" s="114"/>
      <c r="I280" s="114"/>
      <c r="J280" s="114"/>
      <c r="K280" s="114"/>
      <c r="L280" s="114"/>
      <c r="M280" s="114"/>
      <c r="N280" s="114"/>
      <c r="O280" s="114"/>
      <c r="P280" s="115"/>
      <c r="Q280" s="116"/>
      <c r="R280" s="10"/>
      <c r="S280" s="10"/>
      <c r="T280" s="81"/>
      <c r="U280" s="368"/>
      <c r="V280" s="369"/>
    </row>
    <row r="281" spans="1:22" ht="15.75" x14ac:dyDescent="0.25">
      <c r="A281" s="207" t="s">
        <v>338</v>
      </c>
      <c r="B281" s="171"/>
      <c r="C281" s="171"/>
      <c r="D281" s="113"/>
      <c r="E281" s="113"/>
      <c r="F281" s="113"/>
      <c r="G281" s="114"/>
      <c r="H281" s="114"/>
      <c r="I281" s="114"/>
      <c r="J281" s="114"/>
      <c r="K281" s="114"/>
      <c r="L281" s="114"/>
      <c r="M281" s="114"/>
      <c r="N281" s="114"/>
      <c r="O281" s="114"/>
      <c r="P281" s="115"/>
      <c r="Q281" s="116"/>
      <c r="R281" s="10"/>
      <c r="S281" s="10"/>
      <c r="T281" s="81"/>
      <c r="U281" s="368"/>
      <c r="V281" s="369"/>
    </row>
    <row r="282" spans="1:22" ht="15.75" x14ac:dyDescent="0.25">
      <c r="A282" s="207" t="s">
        <v>339</v>
      </c>
      <c r="B282" s="171"/>
      <c r="C282" s="171"/>
      <c r="D282" s="113"/>
      <c r="E282" s="113"/>
      <c r="F282" s="113"/>
      <c r="G282" s="114"/>
      <c r="H282" s="114"/>
      <c r="I282" s="114"/>
      <c r="J282" s="114"/>
      <c r="K282" s="114"/>
      <c r="L282" s="114"/>
      <c r="M282" s="114"/>
      <c r="N282" s="114"/>
      <c r="O282" s="114"/>
      <c r="P282" s="115"/>
      <c r="Q282" s="116"/>
      <c r="R282" s="10"/>
      <c r="S282" s="10"/>
      <c r="T282" s="81"/>
      <c r="U282" s="368"/>
      <c r="V282" s="369"/>
    </row>
    <row r="283" spans="1:22" ht="15.75" x14ac:dyDescent="0.25">
      <c r="A283" s="207" t="s">
        <v>340</v>
      </c>
      <c r="B283" s="171"/>
      <c r="C283" s="171"/>
      <c r="D283" s="113"/>
      <c r="E283" s="113"/>
      <c r="F283" s="113"/>
      <c r="G283" s="114"/>
      <c r="H283" s="114"/>
      <c r="I283" s="114"/>
      <c r="J283" s="114"/>
      <c r="K283" s="114"/>
      <c r="L283" s="114"/>
      <c r="M283" s="114"/>
      <c r="N283" s="114"/>
      <c r="O283" s="114"/>
      <c r="P283" s="115"/>
      <c r="Q283" s="116"/>
      <c r="R283" s="10"/>
      <c r="S283" s="10"/>
      <c r="T283" s="81"/>
      <c r="U283" s="368"/>
      <c r="V283" s="369"/>
    </row>
    <row r="284" spans="1:22" ht="15.75" x14ac:dyDescent="0.25">
      <c r="A284" s="207" t="s">
        <v>341</v>
      </c>
      <c r="B284" s="171"/>
      <c r="C284" s="171"/>
      <c r="D284" s="113"/>
      <c r="E284" s="113"/>
      <c r="F284" s="113"/>
      <c r="G284" s="114"/>
      <c r="H284" s="114"/>
      <c r="I284" s="114"/>
      <c r="J284" s="114"/>
      <c r="K284" s="114"/>
      <c r="L284" s="114"/>
      <c r="M284" s="114"/>
      <c r="N284" s="114"/>
      <c r="O284" s="114"/>
      <c r="P284" s="115"/>
      <c r="Q284" s="116"/>
      <c r="R284" s="10"/>
      <c r="S284" s="10"/>
      <c r="T284" s="81"/>
      <c r="U284" s="368"/>
      <c r="V284" s="369"/>
    </row>
    <row r="285" spans="1:22" ht="15.75" x14ac:dyDescent="0.25">
      <c r="A285" s="207" t="s">
        <v>342</v>
      </c>
      <c r="B285" s="171"/>
      <c r="C285" s="171"/>
      <c r="D285" s="113"/>
      <c r="E285" s="113"/>
      <c r="F285" s="113"/>
      <c r="G285" s="114"/>
      <c r="H285" s="114"/>
      <c r="I285" s="114"/>
      <c r="J285" s="114"/>
      <c r="K285" s="114"/>
      <c r="L285" s="114"/>
      <c r="M285" s="114"/>
      <c r="N285" s="114"/>
      <c r="O285" s="114"/>
      <c r="P285" s="115"/>
      <c r="Q285" s="116"/>
      <c r="R285" s="10"/>
      <c r="S285" s="10"/>
      <c r="T285" s="81"/>
      <c r="U285" s="368"/>
      <c r="V285" s="369"/>
    </row>
    <row r="286" spans="1:22" ht="15.75" x14ac:dyDescent="0.25">
      <c r="A286" s="207" t="s">
        <v>343</v>
      </c>
      <c r="B286" s="171"/>
      <c r="C286" s="171"/>
      <c r="D286" s="113"/>
      <c r="E286" s="113"/>
      <c r="F286" s="113"/>
      <c r="G286" s="114"/>
      <c r="H286" s="114"/>
      <c r="I286" s="114"/>
      <c r="J286" s="114"/>
      <c r="K286" s="114"/>
      <c r="L286" s="114"/>
      <c r="M286" s="114"/>
      <c r="N286" s="114"/>
      <c r="O286" s="114"/>
      <c r="P286" s="115"/>
      <c r="Q286" s="116"/>
      <c r="R286" s="10"/>
      <c r="S286" s="10"/>
      <c r="T286" s="81"/>
      <c r="U286" s="368"/>
      <c r="V286" s="369"/>
    </row>
    <row r="287" spans="1:22" ht="15.75" x14ac:dyDescent="0.25">
      <c r="A287" s="207" t="s">
        <v>344</v>
      </c>
      <c r="B287" s="171"/>
      <c r="C287" s="171"/>
      <c r="D287" s="113"/>
      <c r="E287" s="113"/>
      <c r="F287" s="113"/>
      <c r="G287" s="114"/>
      <c r="H287" s="114"/>
      <c r="I287" s="114"/>
      <c r="J287" s="114"/>
      <c r="K287" s="114"/>
      <c r="L287" s="114"/>
      <c r="M287" s="114"/>
      <c r="N287" s="114"/>
      <c r="O287" s="114"/>
      <c r="P287" s="115"/>
      <c r="Q287" s="116"/>
      <c r="R287" s="10"/>
      <c r="S287" s="10"/>
      <c r="T287" s="81"/>
      <c r="U287" s="368"/>
      <c r="V287" s="369"/>
    </row>
    <row r="288" spans="1:22" ht="15.75" x14ac:dyDescent="0.25">
      <c r="A288" s="207" t="s">
        <v>345</v>
      </c>
      <c r="B288" s="171"/>
      <c r="C288" s="171"/>
      <c r="D288" s="113"/>
      <c r="E288" s="113"/>
      <c r="F288" s="113"/>
      <c r="G288" s="114"/>
      <c r="H288" s="114"/>
      <c r="I288" s="114"/>
      <c r="J288" s="114"/>
      <c r="K288" s="114"/>
      <c r="L288" s="114"/>
      <c r="M288" s="114"/>
      <c r="N288" s="114"/>
      <c r="O288" s="114"/>
      <c r="P288" s="115"/>
      <c r="Q288" s="116"/>
      <c r="R288" s="10"/>
      <c r="S288" s="10"/>
      <c r="T288" s="81"/>
      <c r="U288" s="368"/>
      <c r="V288" s="369"/>
    </row>
    <row r="289" spans="1:22" ht="15.75" x14ac:dyDescent="0.25">
      <c r="A289" s="207" t="s">
        <v>346</v>
      </c>
      <c r="B289" s="171"/>
      <c r="C289" s="171"/>
      <c r="D289" s="113"/>
      <c r="E289" s="113"/>
      <c r="F289" s="113"/>
      <c r="G289" s="114"/>
      <c r="H289" s="114"/>
      <c r="I289" s="114"/>
      <c r="J289" s="114"/>
      <c r="K289" s="114"/>
      <c r="L289" s="114"/>
      <c r="M289" s="114"/>
      <c r="N289" s="114"/>
      <c r="O289" s="114"/>
      <c r="P289" s="115"/>
      <c r="Q289" s="116"/>
      <c r="R289" s="10"/>
      <c r="S289" s="10"/>
      <c r="T289" s="81"/>
      <c r="U289" s="368"/>
      <c r="V289" s="369"/>
    </row>
    <row r="290" spans="1:22" ht="15.75" x14ac:dyDescent="0.25">
      <c r="A290" s="207" t="s">
        <v>347</v>
      </c>
      <c r="B290" s="171"/>
      <c r="C290" s="171"/>
      <c r="D290" s="113"/>
      <c r="E290" s="113"/>
      <c r="F290" s="113"/>
      <c r="G290" s="114"/>
      <c r="H290" s="114"/>
      <c r="I290" s="114"/>
      <c r="J290" s="114"/>
      <c r="K290" s="114"/>
      <c r="L290" s="114"/>
      <c r="M290" s="114"/>
      <c r="N290" s="114"/>
      <c r="O290" s="114"/>
      <c r="P290" s="115"/>
      <c r="Q290" s="116"/>
      <c r="R290" s="10"/>
      <c r="S290" s="10"/>
      <c r="T290" s="81"/>
      <c r="U290" s="368"/>
      <c r="V290" s="369"/>
    </row>
    <row r="291" spans="1:22" ht="15.75" x14ac:dyDescent="0.25">
      <c r="A291" s="207" t="s">
        <v>348</v>
      </c>
      <c r="B291" s="171"/>
      <c r="C291" s="171"/>
      <c r="D291" s="113"/>
      <c r="E291" s="113"/>
      <c r="F291" s="113"/>
      <c r="G291" s="114"/>
      <c r="H291" s="114"/>
      <c r="I291" s="114"/>
      <c r="J291" s="114"/>
      <c r="K291" s="114"/>
      <c r="L291" s="114"/>
      <c r="M291" s="114"/>
      <c r="N291" s="114"/>
      <c r="O291" s="114"/>
      <c r="P291" s="115"/>
      <c r="Q291" s="116"/>
      <c r="R291" s="10"/>
      <c r="S291" s="10"/>
      <c r="T291" s="81"/>
      <c r="U291" s="368"/>
      <c r="V291" s="369"/>
    </row>
    <row r="292" spans="1:22" ht="15.75" x14ac:dyDescent="0.25">
      <c r="A292" s="207" t="s">
        <v>349</v>
      </c>
      <c r="B292" s="171"/>
      <c r="C292" s="171"/>
      <c r="D292" s="113"/>
      <c r="E292" s="113"/>
      <c r="F292" s="113"/>
      <c r="G292" s="114"/>
      <c r="H292" s="114"/>
      <c r="I292" s="114"/>
      <c r="J292" s="114"/>
      <c r="K292" s="114"/>
      <c r="L292" s="114"/>
      <c r="M292" s="114"/>
      <c r="N292" s="114"/>
      <c r="O292" s="114"/>
      <c r="P292" s="115"/>
      <c r="Q292" s="116"/>
      <c r="R292" s="10"/>
      <c r="S292" s="10"/>
      <c r="T292" s="81"/>
      <c r="U292" s="368"/>
      <c r="V292" s="369"/>
    </row>
    <row r="293" spans="1:22" ht="15.75" x14ac:dyDescent="0.25">
      <c r="A293" s="207" t="s">
        <v>350</v>
      </c>
      <c r="B293" s="171"/>
      <c r="C293" s="171"/>
      <c r="D293" s="113"/>
      <c r="E293" s="113"/>
      <c r="F293" s="113"/>
      <c r="G293" s="114"/>
      <c r="H293" s="114"/>
      <c r="I293" s="114"/>
      <c r="J293" s="114"/>
      <c r="K293" s="114"/>
      <c r="L293" s="114"/>
      <c r="M293" s="114"/>
      <c r="N293" s="114"/>
      <c r="O293" s="114"/>
      <c r="P293" s="115"/>
      <c r="Q293" s="116"/>
      <c r="R293" s="10"/>
      <c r="S293" s="10"/>
      <c r="T293" s="81"/>
      <c r="U293" s="368"/>
      <c r="V293" s="369"/>
    </row>
    <row r="294" spans="1:22" ht="15.75" x14ac:dyDescent="0.25">
      <c r="A294" s="207" t="s">
        <v>351</v>
      </c>
      <c r="B294" s="171"/>
      <c r="C294" s="171"/>
      <c r="D294" s="113"/>
      <c r="E294" s="113"/>
      <c r="F294" s="113"/>
      <c r="G294" s="114"/>
      <c r="H294" s="114"/>
      <c r="I294" s="114"/>
      <c r="J294" s="114"/>
      <c r="K294" s="114"/>
      <c r="L294" s="114"/>
      <c r="M294" s="114"/>
      <c r="N294" s="114"/>
      <c r="O294" s="114"/>
      <c r="P294" s="115"/>
      <c r="Q294" s="116"/>
      <c r="R294" s="10"/>
      <c r="S294" s="10"/>
      <c r="T294" s="81"/>
      <c r="U294" s="368"/>
      <c r="V294" s="369"/>
    </row>
    <row r="295" spans="1:22" ht="15.75" x14ac:dyDescent="0.25">
      <c r="A295" s="207" t="s">
        <v>352</v>
      </c>
      <c r="B295" s="171"/>
      <c r="C295" s="171"/>
      <c r="D295" s="113"/>
      <c r="E295" s="113"/>
      <c r="F295" s="113"/>
      <c r="G295" s="114"/>
      <c r="H295" s="114"/>
      <c r="I295" s="114"/>
      <c r="J295" s="114"/>
      <c r="K295" s="114"/>
      <c r="L295" s="114"/>
      <c r="M295" s="114"/>
      <c r="N295" s="114"/>
      <c r="O295" s="114"/>
      <c r="P295" s="115"/>
      <c r="Q295" s="116"/>
      <c r="R295" s="10"/>
      <c r="S295" s="10"/>
      <c r="T295" s="81"/>
      <c r="U295" s="368"/>
      <c r="V295" s="369"/>
    </row>
    <row r="296" spans="1:22" ht="15.75" x14ac:dyDescent="0.25">
      <c r="A296" s="207" t="s">
        <v>353</v>
      </c>
      <c r="B296" s="171"/>
      <c r="C296" s="171"/>
      <c r="D296" s="113"/>
      <c r="E296" s="113"/>
      <c r="F296" s="113"/>
      <c r="G296" s="114"/>
      <c r="H296" s="114"/>
      <c r="I296" s="114"/>
      <c r="J296" s="114"/>
      <c r="K296" s="114"/>
      <c r="L296" s="114"/>
      <c r="M296" s="114"/>
      <c r="N296" s="114"/>
      <c r="O296" s="114"/>
      <c r="P296" s="115"/>
      <c r="Q296" s="116"/>
      <c r="R296" s="10"/>
      <c r="S296" s="10"/>
      <c r="T296" s="81"/>
      <c r="U296" s="368"/>
      <c r="V296" s="369"/>
    </row>
    <row r="297" spans="1:22" ht="15.75" x14ac:dyDescent="0.25">
      <c r="A297" s="207" t="s">
        <v>354</v>
      </c>
      <c r="B297" s="171"/>
      <c r="C297" s="171"/>
      <c r="D297" s="113"/>
      <c r="E297" s="113"/>
      <c r="F297" s="113"/>
      <c r="G297" s="114"/>
      <c r="H297" s="114"/>
      <c r="I297" s="114"/>
      <c r="J297" s="114"/>
      <c r="K297" s="114"/>
      <c r="L297" s="114"/>
      <c r="M297" s="114"/>
      <c r="N297" s="114"/>
      <c r="O297" s="114"/>
      <c r="P297" s="115"/>
      <c r="Q297" s="116"/>
      <c r="R297" s="10"/>
      <c r="S297" s="10"/>
      <c r="T297" s="81"/>
      <c r="U297" s="368"/>
      <c r="V297" s="369"/>
    </row>
    <row r="298" spans="1:22" ht="15.75" x14ac:dyDescent="0.25">
      <c r="A298" s="207" t="s">
        <v>355</v>
      </c>
      <c r="B298" s="171"/>
      <c r="C298" s="171"/>
      <c r="D298" s="113"/>
      <c r="E298" s="113"/>
      <c r="F298" s="113"/>
      <c r="G298" s="114"/>
      <c r="H298" s="114"/>
      <c r="I298" s="114"/>
      <c r="J298" s="114"/>
      <c r="K298" s="114"/>
      <c r="L298" s="114"/>
      <c r="M298" s="114"/>
      <c r="N298" s="114"/>
      <c r="O298" s="114"/>
      <c r="P298" s="115"/>
      <c r="Q298" s="116"/>
      <c r="R298" s="10"/>
      <c r="S298" s="10"/>
      <c r="T298" s="81"/>
      <c r="U298" s="368"/>
      <c r="V298" s="369"/>
    </row>
    <row r="299" spans="1:22" ht="15.75" x14ac:dyDescent="0.25">
      <c r="A299" s="207" t="s">
        <v>356</v>
      </c>
      <c r="B299" s="171"/>
      <c r="C299" s="171"/>
      <c r="D299" s="113"/>
      <c r="E299" s="113"/>
      <c r="F299" s="113"/>
      <c r="G299" s="114"/>
      <c r="H299" s="114"/>
      <c r="I299" s="114"/>
      <c r="J299" s="114"/>
      <c r="K299" s="114"/>
      <c r="L299" s="114"/>
      <c r="M299" s="114"/>
      <c r="N299" s="114"/>
      <c r="O299" s="114"/>
      <c r="P299" s="115"/>
      <c r="Q299" s="116"/>
      <c r="R299" s="10"/>
      <c r="S299" s="10"/>
      <c r="T299" s="81"/>
      <c r="U299" s="368"/>
      <c r="V299" s="369"/>
    </row>
    <row r="300" spans="1:22" ht="15.75" x14ac:dyDescent="0.25">
      <c r="A300" s="207" t="s">
        <v>357</v>
      </c>
      <c r="B300" s="171"/>
      <c r="C300" s="171"/>
      <c r="D300" s="113"/>
      <c r="E300" s="113"/>
      <c r="F300" s="113"/>
      <c r="G300" s="114"/>
      <c r="H300" s="114"/>
      <c r="I300" s="114"/>
      <c r="J300" s="114"/>
      <c r="K300" s="114"/>
      <c r="L300" s="114"/>
      <c r="M300" s="114"/>
      <c r="N300" s="114"/>
      <c r="O300" s="114"/>
      <c r="P300" s="115"/>
      <c r="Q300" s="116"/>
      <c r="R300" s="10"/>
      <c r="S300" s="10"/>
      <c r="T300" s="81"/>
      <c r="U300" s="368"/>
      <c r="V300" s="369"/>
    </row>
    <row r="301" spans="1:22" ht="15.75" x14ac:dyDescent="0.25">
      <c r="A301" s="207" t="s">
        <v>358</v>
      </c>
      <c r="B301" s="171"/>
      <c r="C301" s="171"/>
      <c r="D301" s="113"/>
      <c r="E301" s="113"/>
      <c r="F301" s="113"/>
      <c r="G301" s="114"/>
      <c r="H301" s="114"/>
      <c r="I301" s="114"/>
      <c r="J301" s="114"/>
      <c r="K301" s="114"/>
      <c r="L301" s="114"/>
      <c r="M301" s="114"/>
      <c r="N301" s="114"/>
      <c r="O301" s="114"/>
      <c r="P301" s="115"/>
      <c r="Q301" s="116"/>
      <c r="R301" s="10"/>
      <c r="S301" s="10"/>
      <c r="T301" s="81"/>
      <c r="U301" s="368"/>
      <c r="V301" s="369"/>
    </row>
    <row r="302" spans="1:22" ht="15.75" x14ac:dyDescent="0.25">
      <c r="A302" s="207" t="s">
        <v>359</v>
      </c>
      <c r="B302" s="171"/>
      <c r="C302" s="171"/>
      <c r="D302" s="113"/>
      <c r="E302" s="113"/>
      <c r="F302" s="113"/>
      <c r="G302" s="114"/>
      <c r="H302" s="114"/>
      <c r="I302" s="114"/>
      <c r="J302" s="114"/>
      <c r="K302" s="114"/>
      <c r="L302" s="114"/>
      <c r="M302" s="114"/>
      <c r="N302" s="114"/>
      <c r="O302" s="114"/>
      <c r="P302" s="115"/>
      <c r="Q302" s="116"/>
      <c r="R302" s="10"/>
      <c r="S302" s="10"/>
      <c r="T302" s="81"/>
      <c r="U302" s="368"/>
      <c r="V302" s="369"/>
    </row>
    <row r="303" spans="1:22" ht="15.75" x14ac:dyDescent="0.25">
      <c r="A303" s="207" t="s">
        <v>360</v>
      </c>
      <c r="B303" s="171"/>
      <c r="C303" s="171"/>
      <c r="D303" s="113"/>
      <c r="E303" s="113"/>
      <c r="F303" s="113"/>
      <c r="G303" s="114"/>
      <c r="H303" s="114"/>
      <c r="I303" s="114"/>
      <c r="J303" s="114"/>
      <c r="K303" s="114"/>
      <c r="L303" s="114"/>
      <c r="M303" s="114"/>
      <c r="N303" s="114"/>
      <c r="O303" s="114"/>
      <c r="P303" s="115"/>
      <c r="Q303" s="116"/>
      <c r="R303" s="10"/>
      <c r="S303" s="10"/>
      <c r="T303" s="81"/>
      <c r="U303" s="368"/>
      <c r="V303" s="369"/>
    </row>
    <row r="304" spans="1:22" ht="15.75" x14ac:dyDescent="0.25">
      <c r="A304" s="207" t="s">
        <v>361</v>
      </c>
      <c r="B304" s="171"/>
      <c r="C304" s="171"/>
      <c r="D304" s="113"/>
      <c r="E304" s="113"/>
      <c r="F304" s="113"/>
      <c r="G304" s="114"/>
      <c r="H304" s="114"/>
      <c r="I304" s="114"/>
      <c r="J304" s="114"/>
      <c r="K304" s="114"/>
      <c r="L304" s="114"/>
      <c r="M304" s="114"/>
      <c r="N304" s="114"/>
      <c r="O304" s="114"/>
      <c r="P304" s="115"/>
      <c r="Q304" s="116"/>
      <c r="R304" s="10"/>
      <c r="S304" s="10"/>
      <c r="T304" s="81"/>
      <c r="U304" s="368"/>
      <c r="V304" s="369"/>
    </row>
    <row r="305" spans="1:22" ht="15.75" x14ac:dyDescent="0.25">
      <c r="A305" s="207" t="s">
        <v>362</v>
      </c>
      <c r="B305" s="171"/>
      <c r="C305" s="171"/>
      <c r="D305" s="113"/>
      <c r="E305" s="113"/>
      <c r="F305" s="113"/>
      <c r="G305" s="114"/>
      <c r="H305" s="114"/>
      <c r="I305" s="114"/>
      <c r="J305" s="114"/>
      <c r="K305" s="114"/>
      <c r="L305" s="114"/>
      <c r="M305" s="114"/>
      <c r="N305" s="114"/>
      <c r="O305" s="114"/>
      <c r="P305" s="115"/>
      <c r="Q305" s="116"/>
      <c r="R305" s="10"/>
      <c r="S305" s="10"/>
      <c r="T305" s="81"/>
      <c r="U305" s="368"/>
      <c r="V305" s="369"/>
    </row>
    <row r="306" spans="1:22" ht="15.75" x14ac:dyDescent="0.25">
      <c r="A306" s="207" t="s">
        <v>363</v>
      </c>
      <c r="B306" s="171"/>
      <c r="C306" s="171"/>
      <c r="D306" s="113"/>
      <c r="E306" s="113"/>
      <c r="F306" s="113"/>
      <c r="G306" s="114"/>
      <c r="H306" s="114"/>
      <c r="I306" s="114"/>
      <c r="J306" s="114"/>
      <c r="K306" s="114"/>
      <c r="L306" s="114"/>
      <c r="M306" s="114"/>
      <c r="N306" s="114"/>
      <c r="O306" s="114"/>
      <c r="P306" s="115"/>
      <c r="Q306" s="116"/>
      <c r="R306" s="10"/>
      <c r="S306" s="10"/>
      <c r="T306" s="81"/>
      <c r="U306" s="368"/>
      <c r="V306" s="369"/>
    </row>
    <row r="307" spans="1:22" ht="15.75" x14ac:dyDescent="0.25">
      <c r="A307" s="207" t="s">
        <v>364</v>
      </c>
      <c r="B307" s="171"/>
      <c r="C307" s="171"/>
      <c r="D307" s="113"/>
      <c r="E307" s="113"/>
      <c r="F307" s="113"/>
      <c r="G307" s="114"/>
      <c r="H307" s="114"/>
      <c r="I307" s="114"/>
      <c r="J307" s="114"/>
      <c r="K307" s="114"/>
      <c r="L307" s="114"/>
      <c r="M307" s="114"/>
      <c r="N307" s="114"/>
      <c r="O307" s="114"/>
      <c r="P307" s="115"/>
      <c r="Q307" s="116"/>
      <c r="R307" s="10"/>
      <c r="S307" s="10"/>
      <c r="T307" s="81"/>
      <c r="U307" s="368"/>
      <c r="V307" s="369"/>
    </row>
    <row r="308" spans="1:22" ht="15.75" x14ac:dyDescent="0.25">
      <c r="A308" s="207" t="s">
        <v>365</v>
      </c>
      <c r="B308" s="171"/>
      <c r="C308" s="171"/>
      <c r="D308" s="113"/>
      <c r="E308" s="113"/>
      <c r="F308" s="113"/>
      <c r="G308" s="114"/>
      <c r="H308" s="114"/>
      <c r="I308" s="114"/>
      <c r="J308" s="114"/>
      <c r="K308" s="114"/>
      <c r="L308" s="114"/>
      <c r="M308" s="114"/>
      <c r="N308" s="114"/>
      <c r="O308" s="114"/>
      <c r="P308" s="115"/>
      <c r="Q308" s="116"/>
      <c r="R308" s="10"/>
      <c r="S308" s="10"/>
      <c r="T308" s="81"/>
      <c r="U308" s="368"/>
      <c r="V308" s="369"/>
    </row>
    <row r="309" spans="1:22" ht="15.75" x14ac:dyDescent="0.25">
      <c r="A309" s="207" t="s">
        <v>366</v>
      </c>
      <c r="B309" s="171"/>
      <c r="C309" s="171"/>
      <c r="D309" s="113"/>
      <c r="E309" s="113"/>
      <c r="F309" s="113"/>
      <c r="G309" s="114"/>
      <c r="H309" s="114"/>
      <c r="I309" s="114"/>
      <c r="J309" s="114"/>
      <c r="K309" s="114"/>
      <c r="L309" s="114"/>
      <c r="M309" s="114"/>
      <c r="N309" s="114"/>
      <c r="O309" s="114"/>
      <c r="P309" s="115"/>
      <c r="Q309" s="116"/>
      <c r="R309" s="10"/>
      <c r="S309" s="10"/>
      <c r="T309" s="81"/>
      <c r="U309" s="368"/>
      <c r="V309" s="369"/>
    </row>
    <row r="310" spans="1:22" ht="15.75" x14ac:dyDescent="0.25">
      <c r="A310" s="207" t="s">
        <v>367</v>
      </c>
      <c r="B310" s="171"/>
      <c r="C310" s="171"/>
      <c r="D310" s="113"/>
      <c r="E310" s="113"/>
      <c r="F310" s="113"/>
      <c r="G310" s="114"/>
      <c r="H310" s="114"/>
      <c r="I310" s="114"/>
      <c r="J310" s="114"/>
      <c r="K310" s="114"/>
      <c r="L310" s="114"/>
      <c r="M310" s="114"/>
      <c r="N310" s="114"/>
      <c r="O310" s="114"/>
      <c r="P310" s="115"/>
      <c r="Q310" s="116"/>
      <c r="R310" s="10"/>
      <c r="S310" s="10"/>
      <c r="T310" s="81"/>
      <c r="U310" s="368"/>
      <c r="V310" s="369"/>
    </row>
    <row r="311" spans="1:22" ht="15.75" x14ac:dyDescent="0.25">
      <c r="A311" s="207" t="s">
        <v>368</v>
      </c>
      <c r="B311" s="171"/>
      <c r="C311" s="171"/>
      <c r="D311" s="113"/>
      <c r="E311" s="113"/>
      <c r="F311" s="113"/>
      <c r="G311" s="114"/>
      <c r="H311" s="114"/>
      <c r="I311" s="114"/>
      <c r="J311" s="114"/>
      <c r="K311" s="114"/>
      <c r="L311" s="114"/>
      <c r="M311" s="114"/>
      <c r="N311" s="114"/>
      <c r="O311" s="114"/>
      <c r="P311" s="115"/>
      <c r="Q311" s="116"/>
      <c r="R311" s="10"/>
      <c r="S311" s="10"/>
      <c r="T311" s="81"/>
      <c r="U311" s="368"/>
      <c r="V311" s="369"/>
    </row>
    <row r="312" spans="1:22" ht="15.75" x14ac:dyDescent="0.25">
      <c r="A312" s="207" t="s">
        <v>369</v>
      </c>
      <c r="B312" s="171"/>
      <c r="C312" s="171"/>
      <c r="D312" s="113"/>
      <c r="E312" s="113"/>
      <c r="F312" s="113"/>
      <c r="G312" s="114"/>
      <c r="H312" s="114"/>
      <c r="I312" s="114"/>
      <c r="J312" s="114"/>
      <c r="K312" s="114"/>
      <c r="L312" s="114"/>
      <c r="M312" s="114"/>
      <c r="N312" s="114"/>
      <c r="O312" s="114"/>
      <c r="P312" s="115"/>
      <c r="Q312" s="116"/>
      <c r="R312" s="10"/>
      <c r="S312" s="10"/>
      <c r="T312" s="81"/>
      <c r="U312" s="368"/>
      <c r="V312" s="369"/>
    </row>
    <row r="313" spans="1:22" ht="15.75" x14ac:dyDescent="0.25">
      <c r="A313" s="207" t="s">
        <v>370</v>
      </c>
      <c r="B313" s="171"/>
      <c r="C313" s="171"/>
      <c r="D313" s="113"/>
      <c r="E313" s="113"/>
      <c r="F313" s="113"/>
      <c r="G313" s="114"/>
      <c r="H313" s="114"/>
      <c r="I313" s="114"/>
      <c r="J313" s="114"/>
      <c r="K313" s="114"/>
      <c r="L313" s="114"/>
      <c r="M313" s="114"/>
      <c r="N313" s="114"/>
      <c r="O313" s="114"/>
      <c r="P313" s="115"/>
      <c r="Q313" s="116"/>
      <c r="R313" s="10"/>
      <c r="S313" s="10"/>
      <c r="T313" s="81"/>
      <c r="U313" s="368"/>
      <c r="V313" s="369"/>
    </row>
    <row r="314" spans="1:22" ht="15.75" x14ac:dyDescent="0.25">
      <c r="A314" s="207" t="s">
        <v>371</v>
      </c>
      <c r="B314" s="171"/>
      <c r="C314" s="171"/>
      <c r="D314" s="113"/>
      <c r="E314" s="113"/>
      <c r="F314" s="113"/>
      <c r="G314" s="114"/>
      <c r="H314" s="114"/>
      <c r="I314" s="114"/>
      <c r="J314" s="114"/>
      <c r="K314" s="114"/>
      <c r="L314" s="114"/>
      <c r="M314" s="114"/>
      <c r="N314" s="114"/>
      <c r="O314" s="114"/>
      <c r="P314" s="115"/>
      <c r="Q314" s="116"/>
      <c r="R314" s="10"/>
      <c r="S314" s="10"/>
      <c r="T314" s="81"/>
      <c r="U314" s="368"/>
      <c r="V314" s="369"/>
    </row>
    <row r="315" spans="1:22" ht="15.75" x14ac:dyDescent="0.25">
      <c r="A315" s="207" t="s">
        <v>372</v>
      </c>
      <c r="B315" s="171"/>
      <c r="C315" s="171"/>
      <c r="D315" s="113"/>
      <c r="E315" s="113"/>
      <c r="F315" s="113"/>
      <c r="G315" s="114"/>
      <c r="H315" s="114"/>
      <c r="I315" s="114"/>
      <c r="J315" s="114"/>
      <c r="K315" s="114"/>
      <c r="L315" s="114"/>
      <c r="M315" s="114"/>
      <c r="N315" s="114"/>
      <c r="O315" s="114"/>
      <c r="P315" s="115"/>
      <c r="Q315" s="116"/>
      <c r="R315" s="10"/>
      <c r="S315" s="10"/>
      <c r="T315" s="81"/>
      <c r="U315" s="368"/>
      <c r="V315" s="369"/>
    </row>
    <row r="316" spans="1:22" ht="15.75" x14ac:dyDescent="0.25">
      <c r="A316" s="207" t="s">
        <v>373</v>
      </c>
      <c r="B316" s="171"/>
      <c r="C316" s="171"/>
      <c r="D316" s="113"/>
      <c r="E316" s="113"/>
      <c r="F316" s="113"/>
      <c r="G316" s="114"/>
      <c r="H316" s="114"/>
      <c r="I316" s="114"/>
      <c r="J316" s="114"/>
      <c r="K316" s="114"/>
      <c r="L316" s="114"/>
      <c r="M316" s="114"/>
      <c r="N316" s="114"/>
      <c r="O316" s="114"/>
      <c r="P316" s="115"/>
      <c r="Q316" s="116"/>
      <c r="R316" s="10"/>
      <c r="S316" s="10"/>
      <c r="T316" s="81"/>
      <c r="U316" s="368"/>
      <c r="V316" s="369"/>
    </row>
    <row r="317" spans="1:22" ht="15.75" x14ac:dyDescent="0.25">
      <c r="A317" s="207" t="s">
        <v>374</v>
      </c>
      <c r="B317" s="171"/>
      <c r="C317" s="171"/>
      <c r="D317" s="113"/>
      <c r="E317" s="113"/>
      <c r="F317" s="113"/>
      <c r="G317" s="114"/>
      <c r="H317" s="114"/>
      <c r="I317" s="114"/>
      <c r="J317" s="114"/>
      <c r="K317" s="114"/>
      <c r="L317" s="114"/>
      <c r="M317" s="114"/>
      <c r="N317" s="114"/>
      <c r="O317" s="114"/>
      <c r="P317" s="115"/>
      <c r="Q317" s="116"/>
      <c r="R317" s="10"/>
      <c r="S317" s="10"/>
      <c r="T317" s="81"/>
      <c r="U317" s="368"/>
      <c r="V317" s="369"/>
    </row>
    <row r="318" spans="1:22" ht="15.75" x14ac:dyDescent="0.25">
      <c r="A318" s="207" t="s">
        <v>375</v>
      </c>
      <c r="B318" s="171"/>
      <c r="C318" s="171"/>
      <c r="D318" s="113"/>
      <c r="E318" s="113"/>
      <c r="F318" s="113"/>
      <c r="G318" s="114"/>
      <c r="H318" s="114"/>
      <c r="I318" s="114"/>
      <c r="J318" s="114"/>
      <c r="K318" s="114"/>
      <c r="L318" s="114"/>
      <c r="M318" s="114"/>
      <c r="N318" s="114"/>
      <c r="O318" s="114"/>
      <c r="P318" s="115"/>
      <c r="Q318" s="116"/>
      <c r="R318" s="10"/>
      <c r="S318" s="10"/>
      <c r="T318" s="81"/>
      <c r="U318" s="368"/>
      <c r="V318" s="369"/>
    </row>
    <row r="319" spans="1:22" ht="15.75" x14ac:dyDescent="0.25">
      <c r="A319" s="207" t="s">
        <v>376</v>
      </c>
      <c r="B319" s="171"/>
      <c r="C319" s="171"/>
      <c r="D319" s="113"/>
      <c r="E319" s="113"/>
      <c r="F319" s="113"/>
      <c r="G319" s="114"/>
      <c r="H319" s="114"/>
      <c r="I319" s="114"/>
      <c r="J319" s="114"/>
      <c r="K319" s="114"/>
      <c r="L319" s="114"/>
      <c r="M319" s="114"/>
      <c r="N319" s="114"/>
      <c r="O319" s="114"/>
      <c r="P319" s="115"/>
      <c r="Q319" s="116"/>
      <c r="R319" s="10"/>
      <c r="S319" s="10"/>
      <c r="T319" s="81"/>
      <c r="U319" s="368"/>
      <c r="V319" s="369"/>
    </row>
    <row r="320" spans="1:22" ht="15.75" x14ac:dyDescent="0.25">
      <c r="A320" s="207" t="s">
        <v>377</v>
      </c>
      <c r="B320" s="171"/>
      <c r="C320" s="171"/>
      <c r="D320" s="113"/>
      <c r="E320" s="113"/>
      <c r="F320" s="113"/>
      <c r="G320" s="114"/>
      <c r="H320" s="114"/>
      <c r="I320" s="114"/>
      <c r="J320" s="114"/>
      <c r="K320" s="114"/>
      <c r="L320" s="114"/>
      <c r="M320" s="114"/>
      <c r="N320" s="114"/>
      <c r="O320" s="114"/>
      <c r="P320" s="115"/>
      <c r="Q320" s="116"/>
      <c r="R320" s="10"/>
      <c r="S320" s="10"/>
      <c r="T320" s="81"/>
      <c r="U320" s="368"/>
      <c r="V320" s="369"/>
    </row>
    <row r="321" spans="1:22" ht="15.75" x14ac:dyDescent="0.25">
      <c r="A321" s="207" t="s">
        <v>378</v>
      </c>
      <c r="B321" s="171"/>
      <c r="C321" s="171"/>
      <c r="D321" s="113"/>
      <c r="E321" s="113"/>
      <c r="F321" s="113"/>
      <c r="G321" s="114"/>
      <c r="H321" s="114"/>
      <c r="I321" s="114"/>
      <c r="J321" s="114"/>
      <c r="K321" s="114"/>
      <c r="L321" s="114"/>
      <c r="M321" s="114"/>
      <c r="N321" s="114"/>
      <c r="O321" s="114"/>
      <c r="P321" s="115"/>
      <c r="Q321" s="116"/>
      <c r="R321" s="10"/>
      <c r="S321" s="10"/>
      <c r="T321" s="81"/>
      <c r="U321" s="368"/>
      <c r="V321" s="369"/>
    </row>
    <row r="322" spans="1:22" ht="15.75" x14ac:dyDescent="0.25">
      <c r="A322" s="207" t="s">
        <v>379</v>
      </c>
      <c r="B322" s="171"/>
      <c r="C322" s="171"/>
      <c r="D322" s="113"/>
      <c r="E322" s="113"/>
      <c r="F322" s="113"/>
      <c r="G322" s="114"/>
      <c r="H322" s="114"/>
      <c r="I322" s="114"/>
      <c r="J322" s="114"/>
      <c r="K322" s="114"/>
      <c r="L322" s="114"/>
      <c r="M322" s="114"/>
      <c r="N322" s="114"/>
      <c r="O322" s="114"/>
      <c r="P322" s="115"/>
      <c r="Q322" s="116"/>
      <c r="R322" s="10"/>
      <c r="S322" s="10"/>
      <c r="T322" s="81"/>
      <c r="U322" s="368"/>
      <c r="V322" s="369"/>
    </row>
    <row r="323" spans="1:22" ht="15.75" x14ac:dyDescent="0.25">
      <c r="A323" s="207" t="s">
        <v>380</v>
      </c>
      <c r="B323" s="171"/>
      <c r="C323" s="171"/>
      <c r="D323" s="113"/>
      <c r="E323" s="113"/>
      <c r="F323" s="113"/>
      <c r="G323" s="114"/>
      <c r="H323" s="114"/>
      <c r="I323" s="114"/>
      <c r="J323" s="114"/>
      <c r="K323" s="114"/>
      <c r="L323" s="114"/>
      <c r="M323" s="114"/>
      <c r="N323" s="114"/>
      <c r="O323" s="114"/>
      <c r="P323" s="115"/>
      <c r="Q323" s="116"/>
      <c r="R323" s="10"/>
      <c r="S323" s="10"/>
      <c r="T323" s="81"/>
      <c r="U323" s="368"/>
      <c r="V323" s="369"/>
    </row>
    <row r="324" spans="1:22" ht="15.75" x14ac:dyDescent="0.25">
      <c r="A324" s="207" t="s">
        <v>381</v>
      </c>
      <c r="B324" s="171"/>
      <c r="C324" s="171"/>
      <c r="D324" s="113"/>
      <c r="E324" s="113"/>
      <c r="F324" s="113"/>
      <c r="G324" s="114"/>
      <c r="H324" s="114"/>
      <c r="I324" s="114"/>
      <c r="J324" s="114"/>
      <c r="K324" s="114"/>
      <c r="L324" s="114"/>
      <c r="M324" s="114"/>
      <c r="N324" s="114"/>
      <c r="O324" s="114"/>
      <c r="P324" s="115"/>
      <c r="Q324" s="116"/>
      <c r="R324" s="10"/>
      <c r="S324" s="10"/>
      <c r="T324" s="81"/>
      <c r="U324" s="368"/>
      <c r="V324" s="369"/>
    </row>
    <row r="325" spans="1:22" ht="15.75" x14ac:dyDescent="0.25">
      <c r="A325" s="207" t="s">
        <v>382</v>
      </c>
      <c r="B325" s="171"/>
      <c r="C325" s="171"/>
      <c r="D325" s="113"/>
      <c r="E325" s="113"/>
      <c r="F325" s="113"/>
      <c r="G325" s="114"/>
      <c r="H325" s="114"/>
      <c r="I325" s="114"/>
      <c r="J325" s="114"/>
      <c r="K325" s="114"/>
      <c r="L325" s="114"/>
      <c r="M325" s="114"/>
      <c r="N325" s="114"/>
      <c r="O325" s="114"/>
      <c r="P325" s="115"/>
      <c r="Q325" s="116"/>
      <c r="R325" s="10"/>
      <c r="S325" s="10"/>
      <c r="T325" s="81"/>
      <c r="U325" s="368"/>
      <c r="V325" s="369"/>
    </row>
    <row r="326" spans="1:22" ht="15.75" x14ac:dyDescent="0.25">
      <c r="A326" s="207" t="s">
        <v>383</v>
      </c>
      <c r="B326" s="171"/>
      <c r="C326" s="171"/>
      <c r="D326" s="113"/>
      <c r="E326" s="113"/>
      <c r="F326" s="113"/>
      <c r="G326" s="114"/>
      <c r="H326" s="114"/>
      <c r="I326" s="114"/>
      <c r="J326" s="114"/>
      <c r="K326" s="114"/>
      <c r="L326" s="114"/>
      <c r="M326" s="114"/>
      <c r="N326" s="114"/>
      <c r="O326" s="114"/>
      <c r="P326" s="115"/>
      <c r="Q326" s="116"/>
      <c r="R326" s="10"/>
      <c r="S326" s="10"/>
      <c r="T326" s="81"/>
      <c r="U326" s="368"/>
      <c r="V326" s="369"/>
    </row>
    <row r="327" spans="1:22" ht="15.75" x14ac:dyDescent="0.25">
      <c r="A327" s="207" t="s">
        <v>384</v>
      </c>
      <c r="B327" s="171"/>
      <c r="C327" s="171"/>
      <c r="D327" s="113"/>
      <c r="E327" s="113"/>
      <c r="F327" s="113"/>
      <c r="G327" s="114"/>
      <c r="H327" s="114"/>
      <c r="I327" s="114"/>
      <c r="J327" s="114"/>
      <c r="K327" s="114"/>
      <c r="L327" s="114"/>
      <c r="M327" s="114"/>
      <c r="N327" s="114"/>
      <c r="O327" s="114"/>
      <c r="P327" s="115"/>
      <c r="Q327" s="116"/>
      <c r="R327" s="10"/>
      <c r="S327" s="10"/>
      <c r="T327" s="81"/>
      <c r="U327" s="368"/>
      <c r="V327" s="369"/>
    </row>
    <row r="328" spans="1:22" ht="15.75" x14ac:dyDescent="0.25">
      <c r="A328" s="207" t="s">
        <v>385</v>
      </c>
      <c r="B328" s="171"/>
      <c r="C328" s="171"/>
      <c r="D328" s="113"/>
      <c r="E328" s="113"/>
      <c r="F328" s="113"/>
      <c r="G328" s="114"/>
      <c r="H328" s="114"/>
      <c r="I328" s="114"/>
      <c r="J328" s="114"/>
      <c r="K328" s="114"/>
      <c r="L328" s="114"/>
      <c r="M328" s="114"/>
      <c r="N328" s="114"/>
      <c r="O328" s="114"/>
      <c r="P328" s="115"/>
      <c r="Q328" s="116"/>
      <c r="R328" s="10"/>
      <c r="S328" s="10"/>
      <c r="T328" s="81"/>
      <c r="U328" s="368"/>
      <c r="V328" s="369"/>
    </row>
    <row r="329" spans="1:22" ht="15.75" x14ac:dyDescent="0.25">
      <c r="A329" s="207" t="s">
        <v>386</v>
      </c>
      <c r="B329" s="171"/>
      <c r="C329" s="171"/>
      <c r="D329" s="113"/>
      <c r="E329" s="113"/>
      <c r="F329" s="113"/>
      <c r="G329" s="114"/>
      <c r="H329" s="114"/>
      <c r="I329" s="114"/>
      <c r="J329" s="114"/>
      <c r="K329" s="114"/>
      <c r="L329" s="114"/>
      <c r="M329" s="114"/>
      <c r="N329" s="114"/>
      <c r="O329" s="114"/>
      <c r="P329" s="115"/>
      <c r="Q329" s="116"/>
      <c r="R329" s="10"/>
      <c r="S329" s="10"/>
      <c r="T329" s="81"/>
      <c r="U329" s="368"/>
      <c r="V329" s="369"/>
    </row>
    <row r="330" spans="1:22" ht="15.75" x14ac:dyDescent="0.25">
      <c r="A330" s="207" t="s">
        <v>387</v>
      </c>
      <c r="B330" s="171"/>
      <c r="C330" s="171"/>
      <c r="D330" s="113"/>
      <c r="E330" s="113"/>
      <c r="F330" s="113"/>
      <c r="G330" s="114"/>
      <c r="H330" s="114"/>
      <c r="I330" s="114"/>
      <c r="J330" s="114"/>
      <c r="K330" s="114"/>
      <c r="L330" s="114"/>
      <c r="M330" s="114"/>
      <c r="N330" s="114"/>
      <c r="O330" s="114"/>
      <c r="P330" s="115"/>
      <c r="Q330" s="116"/>
      <c r="R330" s="10"/>
      <c r="S330" s="10"/>
      <c r="T330" s="81"/>
      <c r="U330" s="368"/>
      <c r="V330" s="369"/>
    </row>
    <row r="331" spans="1:22" ht="15.75" x14ac:dyDescent="0.25">
      <c r="A331" s="207" t="s">
        <v>388</v>
      </c>
      <c r="B331" s="171"/>
      <c r="C331" s="171"/>
      <c r="D331" s="113"/>
      <c r="E331" s="113"/>
      <c r="F331" s="113"/>
      <c r="G331" s="114"/>
      <c r="H331" s="114"/>
      <c r="I331" s="114"/>
      <c r="J331" s="114"/>
      <c r="K331" s="114"/>
      <c r="L331" s="114"/>
      <c r="M331" s="114"/>
      <c r="N331" s="114"/>
      <c r="O331" s="114"/>
      <c r="P331" s="115"/>
      <c r="Q331" s="116"/>
      <c r="R331" s="10"/>
      <c r="S331" s="10"/>
      <c r="T331" s="81"/>
      <c r="U331" s="368"/>
      <c r="V331" s="369"/>
    </row>
    <row r="332" spans="1:22" ht="15.75" x14ac:dyDescent="0.25">
      <c r="A332" s="207" t="s">
        <v>389</v>
      </c>
      <c r="B332" s="171"/>
      <c r="C332" s="171"/>
      <c r="D332" s="113"/>
      <c r="E332" s="113"/>
      <c r="F332" s="113"/>
      <c r="G332" s="114"/>
      <c r="H332" s="114"/>
      <c r="I332" s="114"/>
      <c r="J332" s="114"/>
      <c r="K332" s="114"/>
      <c r="L332" s="114"/>
      <c r="M332" s="114"/>
      <c r="N332" s="114"/>
      <c r="O332" s="114"/>
      <c r="P332" s="115"/>
      <c r="Q332" s="116"/>
      <c r="R332" s="10"/>
      <c r="S332" s="10"/>
      <c r="T332" s="81"/>
      <c r="U332" s="368"/>
      <c r="V332" s="369"/>
    </row>
    <row r="333" spans="1:22" ht="15.75" x14ac:dyDescent="0.25">
      <c r="A333" s="207" t="s">
        <v>390</v>
      </c>
      <c r="B333" s="171"/>
      <c r="C333" s="171"/>
      <c r="D333" s="113"/>
      <c r="E333" s="113"/>
      <c r="F333" s="113"/>
      <c r="G333" s="114"/>
      <c r="H333" s="114"/>
      <c r="I333" s="114"/>
      <c r="J333" s="114"/>
      <c r="K333" s="114"/>
      <c r="L333" s="114"/>
      <c r="M333" s="114"/>
      <c r="N333" s="114"/>
      <c r="O333" s="114"/>
      <c r="P333" s="115"/>
      <c r="Q333" s="116"/>
      <c r="R333" s="10"/>
      <c r="S333" s="10"/>
      <c r="T333" s="81"/>
      <c r="U333" s="368"/>
      <c r="V333" s="369"/>
    </row>
    <row r="334" spans="1:22" ht="15.75" x14ac:dyDescent="0.25">
      <c r="A334" s="207" t="s">
        <v>391</v>
      </c>
      <c r="B334" s="171"/>
      <c r="C334" s="171"/>
      <c r="D334" s="113"/>
      <c r="E334" s="113"/>
      <c r="F334" s="113"/>
      <c r="G334" s="114"/>
      <c r="H334" s="114"/>
      <c r="I334" s="114"/>
      <c r="J334" s="114"/>
      <c r="K334" s="114"/>
      <c r="L334" s="114"/>
      <c r="M334" s="114"/>
      <c r="N334" s="114"/>
      <c r="O334" s="114"/>
      <c r="P334" s="115"/>
      <c r="Q334" s="116"/>
      <c r="R334" s="10"/>
      <c r="S334" s="10"/>
      <c r="T334" s="81"/>
      <c r="U334" s="368"/>
      <c r="V334" s="369"/>
    </row>
    <row r="335" spans="1:22" ht="15.75" x14ac:dyDescent="0.25">
      <c r="A335" s="207" t="s">
        <v>392</v>
      </c>
      <c r="B335" s="171"/>
      <c r="C335" s="171"/>
      <c r="D335" s="113"/>
      <c r="E335" s="113"/>
      <c r="F335" s="113"/>
      <c r="G335" s="114"/>
      <c r="H335" s="114"/>
      <c r="I335" s="114"/>
      <c r="J335" s="114"/>
      <c r="K335" s="114"/>
      <c r="L335" s="114"/>
      <c r="M335" s="114"/>
      <c r="N335" s="114"/>
      <c r="O335" s="114"/>
      <c r="P335" s="115"/>
      <c r="Q335" s="116"/>
      <c r="R335" s="10"/>
      <c r="S335" s="10"/>
      <c r="T335" s="81"/>
      <c r="U335" s="368"/>
      <c r="V335" s="369"/>
    </row>
    <row r="336" spans="1:22" ht="15.75" x14ac:dyDescent="0.25">
      <c r="A336" s="207" t="s">
        <v>393</v>
      </c>
      <c r="B336" s="171"/>
      <c r="C336" s="171"/>
      <c r="D336" s="113"/>
      <c r="E336" s="113"/>
      <c r="F336" s="113"/>
      <c r="G336" s="114"/>
      <c r="H336" s="114"/>
      <c r="I336" s="114"/>
      <c r="J336" s="114"/>
      <c r="K336" s="114"/>
      <c r="L336" s="114"/>
      <c r="M336" s="114"/>
      <c r="N336" s="114"/>
      <c r="O336" s="114"/>
      <c r="P336" s="115"/>
      <c r="Q336" s="116"/>
      <c r="R336" s="10"/>
      <c r="S336" s="10"/>
      <c r="T336" s="81"/>
      <c r="U336" s="368"/>
      <c r="V336" s="369"/>
    </row>
    <row r="337" spans="1:22" ht="15.75" x14ac:dyDescent="0.25">
      <c r="A337" s="207" t="s">
        <v>394</v>
      </c>
      <c r="B337" s="171"/>
      <c r="C337" s="171"/>
      <c r="D337" s="113"/>
      <c r="E337" s="113"/>
      <c r="F337" s="113"/>
      <c r="G337" s="114"/>
      <c r="H337" s="114"/>
      <c r="I337" s="114"/>
      <c r="J337" s="114"/>
      <c r="K337" s="114"/>
      <c r="L337" s="114"/>
      <c r="M337" s="114"/>
      <c r="N337" s="114"/>
      <c r="O337" s="114"/>
      <c r="P337" s="115"/>
      <c r="Q337" s="116"/>
      <c r="R337" s="10"/>
      <c r="S337" s="10"/>
      <c r="T337" s="81"/>
      <c r="U337" s="368"/>
      <c r="V337" s="369"/>
    </row>
    <row r="338" spans="1:22" ht="15.75" x14ac:dyDescent="0.25">
      <c r="A338" s="207" t="s">
        <v>395</v>
      </c>
      <c r="B338" s="171"/>
      <c r="C338" s="171"/>
      <c r="D338" s="113"/>
      <c r="E338" s="113"/>
      <c r="F338" s="113"/>
      <c r="G338" s="114"/>
      <c r="H338" s="114"/>
      <c r="I338" s="114"/>
      <c r="J338" s="114"/>
      <c r="K338" s="114"/>
      <c r="L338" s="114"/>
      <c r="M338" s="114"/>
      <c r="N338" s="114"/>
      <c r="O338" s="114"/>
      <c r="P338" s="115"/>
      <c r="Q338" s="116"/>
      <c r="R338" s="10"/>
      <c r="S338" s="10"/>
      <c r="T338" s="81"/>
      <c r="U338" s="368"/>
      <c r="V338" s="369"/>
    </row>
    <row r="339" spans="1:22" ht="15.75" x14ac:dyDescent="0.25">
      <c r="A339" s="207" t="s">
        <v>396</v>
      </c>
      <c r="B339" s="171"/>
      <c r="C339" s="171"/>
      <c r="D339" s="113"/>
      <c r="E339" s="113"/>
      <c r="F339" s="113"/>
      <c r="G339" s="114"/>
      <c r="H339" s="114"/>
      <c r="I339" s="114"/>
      <c r="J339" s="114"/>
      <c r="K339" s="114"/>
      <c r="L339" s="114"/>
      <c r="M339" s="114"/>
      <c r="N339" s="114"/>
      <c r="O339" s="114"/>
      <c r="P339" s="115"/>
      <c r="Q339" s="116"/>
      <c r="R339" s="10"/>
      <c r="S339" s="10"/>
      <c r="T339" s="81"/>
      <c r="U339" s="368"/>
      <c r="V339" s="369"/>
    </row>
    <row r="340" spans="1:22" ht="15.75" x14ac:dyDescent="0.25">
      <c r="A340" s="207" t="s">
        <v>397</v>
      </c>
      <c r="B340" s="171"/>
      <c r="C340" s="171"/>
      <c r="D340" s="113"/>
      <c r="E340" s="113"/>
      <c r="F340" s="113"/>
      <c r="G340" s="114"/>
      <c r="H340" s="114"/>
      <c r="I340" s="114"/>
      <c r="J340" s="114"/>
      <c r="K340" s="114"/>
      <c r="L340" s="114"/>
      <c r="M340" s="114"/>
      <c r="N340" s="114"/>
      <c r="O340" s="114"/>
      <c r="P340" s="115"/>
      <c r="Q340" s="116"/>
      <c r="R340" s="10"/>
      <c r="S340" s="10"/>
      <c r="T340" s="81"/>
      <c r="U340" s="368"/>
      <c r="V340" s="369"/>
    </row>
    <row r="341" spans="1:22" ht="15.75" x14ac:dyDescent="0.25">
      <c r="A341" s="207" t="s">
        <v>398</v>
      </c>
      <c r="B341" s="171"/>
      <c r="C341" s="171"/>
      <c r="D341" s="113"/>
      <c r="E341" s="113"/>
      <c r="F341" s="113"/>
      <c r="G341" s="114"/>
      <c r="H341" s="114"/>
      <c r="I341" s="114"/>
      <c r="J341" s="114"/>
      <c r="K341" s="114"/>
      <c r="L341" s="114"/>
      <c r="M341" s="114"/>
      <c r="N341" s="114"/>
      <c r="O341" s="114"/>
      <c r="P341" s="115"/>
      <c r="Q341" s="116"/>
      <c r="R341" s="10"/>
      <c r="S341" s="10"/>
      <c r="T341" s="81"/>
      <c r="U341" s="368"/>
      <c r="V341" s="369"/>
    </row>
    <row r="342" spans="1:22" ht="15.75" x14ac:dyDescent="0.25">
      <c r="A342" s="207" t="s">
        <v>399</v>
      </c>
      <c r="B342" s="171"/>
      <c r="C342" s="171"/>
      <c r="D342" s="113"/>
      <c r="E342" s="113"/>
      <c r="F342" s="113"/>
      <c r="G342" s="114"/>
      <c r="H342" s="114"/>
      <c r="I342" s="114"/>
      <c r="J342" s="114"/>
      <c r="K342" s="114"/>
      <c r="L342" s="114"/>
      <c r="M342" s="114"/>
      <c r="N342" s="114"/>
      <c r="O342" s="114"/>
      <c r="P342" s="115"/>
      <c r="Q342" s="116"/>
      <c r="R342" s="10"/>
      <c r="S342" s="10"/>
      <c r="T342" s="81"/>
      <c r="U342" s="368"/>
      <c r="V342" s="369"/>
    </row>
    <row r="343" spans="1:22" ht="15.75" x14ac:dyDescent="0.25">
      <c r="A343" s="207" t="s">
        <v>400</v>
      </c>
      <c r="B343" s="171"/>
      <c r="C343" s="171"/>
      <c r="D343" s="113"/>
      <c r="E343" s="113"/>
      <c r="F343" s="113"/>
      <c r="G343" s="114"/>
      <c r="H343" s="114"/>
      <c r="I343" s="114"/>
      <c r="J343" s="114"/>
      <c r="K343" s="114"/>
      <c r="L343" s="114"/>
      <c r="M343" s="114"/>
      <c r="N343" s="114"/>
      <c r="O343" s="114"/>
      <c r="P343" s="115"/>
      <c r="Q343" s="116"/>
      <c r="R343" s="10"/>
      <c r="S343" s="10"/>
      <c r="T343" s="81"/>
      <c r="U343" s="368"/>
      <c r="V343" s="369"/>
    </row>
    <row r="344" spans="1:22" ht="15.75" x14ac:dyDescent="0.25">
      <c r="A344" s="207" t="s">
        <v>401</v>
      </c>
      <c r="B344" s="171"/>
      <c r="C344" s="171"/>
      <c r="D344" s="113"/>
      <c r="E344" s="113"/>
      <c r="F344" s="113"/>
      <c r="G344" s="114"/>
      <c r="H344" s="114"/>
      <c r="I344" s="114"/>
      <c r="J344" s="114"/>
      <c r="K344" s="114"/>
      <c r="L344" s="114"/>
      <c r="M344" s="114"/>
      <c r="N344" s="114"/>
      <c r="O344" s="114"/>
      <c r="P344" s="115"/>
      <c r="Q344" s="116"/>
      <c r="R344" s="10"/>
      <c r="S344" s="10"/>
      <c r="T344" s="81"/>
      <c r="U344" s="368"/>
      <c r="V344" s="369"/>
    </row>
    <row r="345" spans="1:22" ht="15.75" x14ac:dyDescent="0.25">
      <c r="A345" s="207" t="s">
        <v>402</v>
      </c>
      <c r="B345" s="171"/>
      <c r="C345" s="171"/>
      <c r="D345" s="113"/>
      <c r="E345" s="113"/>
      <c r="F345" s="113"/>
      <c r="G345" s="114"/>
      <c r="H345" s="114"/>
      <c r="I345" s="114"/>
      <c r="J345" s="114"/>
      <c r="K345" s="114"/>
      <c r="L345" s="114"/>
      <c r="M345" s="114"/>
      <c r="N345" s="114"/>
      <c r="O345" s="114"/>
      <c r="P345" s="115"/>
      <c r="Q345" s="116"/>
      <c r="R345" s="10"/>
      <c r="S345" s="10"/>
      <c r="T345" s="81"/>
      <c r="U345" s="368"/>
      <c r="V345" s="369"/>
    </row>
    <row r="346" spans="1:22" ht="15.75" x14ac:dyDescent="0.25">
      <c r="A346" s="207" t="s">
        <v>403</v>
      </c>
      <c r="B346" s="171"/>
      <c r="C346" s="171"/>
      <c r="D346" s="113"/>
      <c r="E346" s="113"/>
      <c r="F346" s="113"/>
      <c r="G346" s="114"/>
      <c r="H346" s="114"/>
      <c r="I346" s="114"/>
      <c r="J346" s="114"/>
      <c r="K346" s="114"/>
      <c r="L346" s="114"/>
      <c r="M346" s="114"/>
      <c r="N346" s="114"/>
      <c r="O346" s="114"/>
      <c r="P346" s="115"/>
      <c r="Q346" s="116"/>
      <c r="R346" s="10"/>
      <c r="S346" s="10"/>
      <c r="T346" s="81"/>
      <c r="U346" s="368"/>
      <c r="V346" s="369"/>
    </row>
    <row r="347" spans="1:22" ht="15.75" x14ac:dyDescent="0.25">
      <c r="A347" s="207" t="s">
        <v>404</v>
      </c>
      <c r="B347" s="171"/>
      <c r="C347" s="171"/>
      <c r="D347" s="113"/>
      <c r="E347" s="113"/>
      <c r="F347" s="113"/>
      <c r="G347" s="114"/>
      <c r="H347" s="114"/>
      <c r="I347" s="114"/>
      <c r="J347" s="114"/>
      <c r="K347" s="114"/>
      <c r="L347" s="114"/>
      <c r="M347" s="114"/>
      <c r="N347" s="114"/>
      <c r="O347" s="114"/>
      <c r="P347" s="115"/>
      <c r="Q347" s="116"/>
      <c r="R347" s="10"/>
      <c r="S347" s="10"/>
      <c r="T347" s="81"/>
      <c r="U347" s="368"/>
      <c r="V347" s="369"/>
    </row>
    <row r="348" spans="1:22" ht="15.75" x14ac:dyDescent="0.25">
      <c r="A348" s="207" t="s">
        <v>405</v>
      </c>
      <c r="B348" s="171"/>
      <c r="C348" s="171"/>
      <c r="D348" s="113"/>
      <c r="E348" s="113"/>
      <c r="F348" s="113"/>
      <c r="G348" s="114"/>
      <c r="H348" s="114"/>
      <c r="I348" s="114"/>
      <c r="J348" s="114"/>
      <c r="K348" s="114"/>
      <c r="L348" s="114"/>
      <c r="M348" s="114"/>
      <c r="N348" s="114"/>
      <c r="O348" s="114"/>
      <c r="P348" s="115"/>
      <c r="Q348" s="116"/>
      <c r="R348" s="10"/>
      <c r="S348" s="10"/>
      <c r="T348" s="81"/>
      <c r="U348" s="368"/>
      <c r="V348" s="369"/>
    </row>
    <row r="349" spans="1:22" ht="15.75" x14ac:dyDescent="0.25">
      <c r="A349" s="207" t="s">
        <v>406</v>
      </c>
      <c r="B349" s="171"/>
      <c r="C349" s="171"/>
      <c r="D349" s="113"/>
      <c r="E349" s="113"/>
      <c r="F349" s="113"/>
      <c r="G349" s="114"/>
      <c r="H349" s="114"/>
      <c r="I349" s="114"/>
      <c r="J349" s="114"/>
      <c r="K349" s="114"/>
      <c r="L349" s="114"/>
      <c r="M349" s="114"/>
      <c r="N349" s="114"/>
      <c r="O349" s="114"/>
      <c r="P349" s="115"/>
      <c r="Q349" s="116"/>
      <c r="R349" s="10"/>
      <c r="S349" s="10"/>
      <c r="T349" s="81"/>
      <c r="U349" s="368"/>
      <c r="V349" s="369"/>
    </row>
    <row r="350" spans="1:22" ht="15.75" x14ac:dyDescent="0.25">
      <c r="A350" s="207" t="s">
        <v>407</v>
      </c>
      <c r="B350" s="171"/>
      <c r="C350" s="171"/>
      <c r="D350" s="113"/>
      <c r="E350" s="113"/>
      <c r="F350" s="113"/>
      <c r="G350" s="114"/>
      <c r="H350" s="114"/>
      <c r="I350" s="114"/>
      <c r="J350" s="114"/>
      <c r="K350" s="114"/>
      <c r="L350" s="114"/>
      <c r="M350" s="114"/>
      <c r="N350" s="114"/>
      <c r="O350" s="114"/>
      <c r="P350" s="115"/>
      <c r="Q350" s="116"/>
      <c r="R350" s="10"/>
      <c r="S350" s="10"/>
      <c r="T350" s="81"/>
      <c r="U350" s="368"/>
      <c r="V350" s="369"/>
    </row>
    <row r="351" spans="1:22" ht="15.75" x14ac:dyDescent="0.25">
      <c r="A351" s="207" t="s">
        <v>408</v>
      </c>
      <c r="B351" s="171"/>
      <c r="C351" s="171"/>
      <c r="D351" s="113"/>
      <c r="E351" s="113"/>
      <c r="F351" s="113"/>
      <c r="G351" s="114"/>
      <c r="H351" s="114"/>
      <c r="I351" s="114"/>
      <c r="J351" s="114"/>
      <c r="K351" s="114"/>
      <c r="L351" s="114"/>
      <c r="M351" s="114"/>
      <c r="N351" s="114"/>
      <c r="O351" s="114"/>
      <c r="P351" s="115"/>
      <c r="Q351" s="116"/>
      <c r="R351" s="10"/>
      <c r="S351" s="10"/>
      <c r="T351" s="81"/>
      <c r="U351" s="368"/>
      <c r="V351" s="369"/>
    </row>
    <row r="352" spans="1:22" ht="15.75" x14ac:dyDescent="0.25">
      <c r="A352" s="207" t="s">
        <v>409</v>
      </c>
      <c r="B352" s="171"/>
      <c r="C352" s="171"/>
      <c r="D352" s="113"/>
      <c r="E352" s="113"/>
      <c r="F352" s="113"/>
      <c r="G352" s="114"/>
      <c r="H352" s="114"/>
      <c r="I352" s="114"/>
      <c r="J352" s="114"/>
      <c r="K352" s="114"/>
      <c r="L352" s="114"/>
      <c r="M352" s="114"/>
      <c r="N352" s="114"/>
      <c r="O352" s="114"/>
      <c r="P352" s="115"/>
      <c r="Q352" s="116"/>
      <c r="R352" s="10"/>
      <c r="S352" s="10"/>
      <c r="T352" s="81"/>
      <c r="U352" s="368"/>
      <c r="V352" s="369"/>
    </row>
    <row r="353" spans="1:22" ht="15.75" x14ac:dyDescent="0.25">
      <c r="A353" s="207" t="s">
        <v>410</v>
      </c>
      <c r="B353" s="171"/>
      <c r="C353" s="171"/>
      <c r="D353" s="113"/>
      <c r="E353" s="113"/>
      <c r="F353" s="113"/>
      <c r="G353" s="114"/>
      <c r="H353" s="114"/>
      <c r="I353" s="114"/>
      <c r="J353" s="114"/>
      <c r="K353" s="114"/>
      <c r="L353" s="114"/>
      <c r="M353" s="114"/>
      <c r="N353" s="114"/>
      <c r="O353" s="114"/>
      <c r="P353" s="115"/>
      <c r="Q353" s="116"/>
      <c r="R353" s="10"/>
      <c r="S353" s="10"/>
      <c r="T353" s="81"/>
      <c r="U353" s="368"/>
      <c r="V353" s="369"/>
    </row>
    <row r="354" spans="1:22" ht="15.75" x14ac:dyDescent="0.25">
      <c r="A354" s="207" t="s">
        <v>411</v>
      </c>
      <c r="B354" s="171"/>
      <c r="C354" s="171"/>
      <c r="D354" s="113"/>
      <c r="E354" s="113"/>
      <c r="F354" s="113"/>
      <c r="G354" s="114"/>
      <c r="H354" s="114"/>
      <c r="I354" s="114"/>
      <c r="J354" s="114"/>
      <c r="K354" s="114"/>
      <c r="L354" s="114"/>
      <c r="M354" s="114"/>
      <c r="N354" s="114"/>
      <c r="O354" s="114"/>
      <c r="P354" s="115"/>
      <c r="Q354" s="116"/>
      <c r="R354" s="10"/>
      <c r="S354" s="10"/>
      <c r="T354" s="81"/>
      <c r="U354" s="368"/>
      <c r="V354" s="369"/>
    </row>
    <row r="355" spans="1:22" ht="15.75" x14ac:dyDescent="0.25">
      <c r="A355" s="207" t="s">
        <v>412</v>
      </c>
      <c r="B355" s="171"/>
      <c r="C355" s="171"/>
      <c r="D355" s="113"/>
      <c r="E355" s="113"/>
      <c r="F355" s="113"/>
      <c r="G355" s="114"/>
      <c r="H355" s="114"/>
      <c r="I355" s="114"/>
      <c r="J355" s="114"/>
      <c r="K355" s="114"/>
      <c r="L355" s="114"/>
      <c r="M355" s="114"/>
      <c r="N355" s="114"/>
      <c r="O355" s="114"/>
      <c r="P355" s="115"/>
      <c r="Q355" s="116"/>
      <c r="R355" s="10"/>
      <c r="S355" s="10"/>
      <c r="T355" s="81"/>
      <c r="U355" s="368"/>
      <c r="V355" s="369"/>
    </row>
    <row r="356" spans="1:22" ht="15.75" x14ac:dyDescent="0.25">
      <c r="A356" s="207" t="s">
        <v>413</v>
      </c>
      <c r="B356" s="171"/>
      <c r="C356" s="171"/>
      <c r="D356" s="113"/>
      <c r="E356" s="113"/>
      <c r="F356" s="113"/>
      <c r="G356" s="114"/>
      <c r="H356" s="114"/>
      <c r="I356" s="114"/>
      <c r="J356" s="114"/>
      <c r="K356" s="114"/>
      <c r="L356" s="114"/>
      <c r="M356" s="114"/>
      <c r="N356" s="114"/>
      <c r="O356" s="114"/>
      <c r="P356" s="115"/>
      <c r="Q356" s="116"/>
      <c r="R356" s="10"/>
      <c r="S356" s="10"/>
      <c r="T356" s="81"/>
      <c r="U356" s="368"/>
      <c r="V356" s="369"/>
    </row>
    <row r="357" spans="1:22" ht="15.75" x14ac:dyDescent="0.25">
      <c r="A357" s="207" t="s">
        <v>414</v>
      </c>
      <c r="B357" s="171"/>
      <c r="C357" s="171"/>
      <c r="D357" s="113"/>
      <c r="E357" s="113"/>
      <c r="F357" s="113"/>
      <c r="G357" s="114"/>
      <c r="H357" s="114"/>
      <c r="I357" s="114"/>
      <c r="J357" s="114"/>
      <c r="K357" s="114"/>
      <c r="L357" s="114"/>
      <c r="M357" s="114"/>
      <c r="N357" s="114"/>
      <c r="O357" s="114"/>
      <c r="P357" s="115"/>
      <c r="Q357" s="116"/>
      <c r="R357" s="10"/>
      <c r="S357" s="10"/>
      <c r="T357" s="81"/>
      <c r="U357" s="368"/>
      <c r="V357" s="369"/>
    </row>
    <row r="358" spans="1:22" ht="15.75" x14ac:dyDescent="0.25">
      <c r="A358" s="207" t="s">
        <v>415</v>
      </c>
      <c r="B358" s="171"/>
      <c r="C358" s="171"/>
      <c r="D358" s="113"/>
      <c r="E358" s="113"/>
      <c r="F358" s="113"/>
      <c r="G358" s="114"/>
      <c r="H358" s="114"/>
      <c r="I358" s="114"/>
      <c r="J358" s="114"/>
      <c r="K358" s="114"/>
      <c r="L358" s="114"/>
      <c r="M358" s="114"/>
      <c r="N358" s="114"/>
      <c r="O358" s="114"/>
      <c r="P358" s="115"/>
      <c r="Q358" s="116"/>
      <c r="R358" s="10"/>
      <c r="S358" s="10"/>
      <c r="T358" s="81"/>
      <c r="U358" s="368"/>
      <c r="V358" s="369"/>
    </row>
    <row r="359" spans="1:22" ht="15.75" x14ac:dyDescent="0.25">
      <c r="A359" s="207" t="s">
        <v>416</v>
      </c>
      <c r="B359" s="171"/>
      <c r="C359" s="171"/>
      <c r="D359" s="113"/>
      <c r="E359" s="113"/>
      <c r="F359" s="113"/>
      <c r="G359" s="114"/>
      <c r="H359" s="114"/>
      <c r="I359" s="114"/>
      <c r="J359" s="114"/>
      <c r="K359" s="114"/>
      <c r="L359" s="114"/>
      <c r="M359" s="114"/>
      <c r="N359" s="114"/>
      <c r="O359" s="114"/>
      <c r="P359" s="115"/>
      <c r="Q359" s="116"/>
      <c r="R359" s="10"/>
      <c r="S359" s="10"/>
      <c r="T359" s="81"/>
      <c r="U359" s="368"/>
      <c r="V359" s="369"/>
    </row>
    <row r="360" spans="1:22" ht="15.75" x14ac:dyDescent="0.25">
      <c r="A360" s="207" t="s">
        <v>417</v>
      </c>
      <c r="B360" s="171"/>
      <c r="C360" s="171"/>
      <c r="D360" s="113"/>
      <c r="E360" s="113"/>
      <c r="F360" s="113"/>
      <c r="G360" s="114"/>
      <c r="H360" s="114"/>
      <c r="I360" s="114"/>
      <c r="J360" s="114"/>
      <c r="K360" s="114"/>
      <c r="L360" s="114"/>
      <c r="M360" s="114"/>
      <c r="N360" s="114"/>
      <c r="O360" s="114"/>
      <c r="P360" s="115"/>
      <c r="Q360" s="116"/>
      <c r="R360" s="10"/>
      <c r="S360" s="10"/>
      <c r="T360" s="81"/>
      <c r="U360" s="368"/>
      <c r="V360" s="369"/>
    </row>
    <row r="361" spans="1:22" ht="15.75" x14ac:dyDescent="0.25">
      <c r="A361" s="207" t="s">
        <v>418</v>
      </c>
      <c r="B361" s="171"/>
      <c r="C361" s="171"/>
      <c r="D361" s="113"/>
      <c r="E361" s="113"/>
      <c r="F361" s="113"/>
      <c r="G361" s="114"/>
      <c r="H361" s="114"/>
      <c r="I361" s="114"/>
      <c r="J361" s="114"/>
      <c r="K361" s="114"/>
      <c r="L361" s="114"/>
      <c r="M361" s="114"/>
      <c r="N361" s="114"/>
      <c r="O361" s="114"/>
      <c r="P361" s="115"/>
      <c r="Q361" s="116"/>
      <c r="R361" s="10"/>
      <c r="S361" s="10"/>
      <c r="T361" s="81"/>
      <c r="U361" s="368"/>
      <c r="V361" s="369"/>
    </row>
    <row r="362" spans="1:22" ht="15.75" x14ac:dyDescent="0.25">
      <c r="A362" s="207" t="s">
        <v>419</v>
      </c>
      <c r="B362" s="171"/>
      <c r="C362" s="171"/>
      <c r="D362" s="113"/>
      <c r="E362" s="113"/>
      <c r="F362" s="113"/>
      <c r="G362" s="114"/>
      <c r="H362" s="114"/>
      <c r="I362" s="114"/>
      <c r="J362" s="114"/>
      <c r="K362" s="114"/>
      <c r="L362" s="114"/>
      <c r="M362" s="114"/>
      <c r="N362" s="114"/>
      <c r="O362" s="114"/>
      <c r="P362" s="115"/>
      <c r="Q362" s="116"/>
      <c r="R362" s="10"/>
      <c r="S362" s="10"/>
      <c r="T362" s="81"/>
      <c r="U362" s="368"/>
      <c r="V362" s="369"/>
    </row>
    <row r="363" spans="1:22" ht="15.75" x14ac:dyDescent="0.25">
      <c r="A363" s="207" t="s">
        <v>420</v>
      </c>
      <c r="B363" s="171"/>
      <c r="C363" s="171"/>
      <c r="D363" s="113"/>
      <c r="E363" s="113"/>
      <c r="F363" s="113"/>
      <c r="G363" s="114"/>
      <c r="H363" s="114"/>
      <c r="I363" s="114"/>
      <c r="J363" s="114"/>
      <c r="K363" s="114"/>
      <c r="L363" s="114"/>
      <c r="M363" s="114"/>
      <c r="N363" s="114"/>
      <c r="O363" s="114"/>
      <c r="P363" s="115"/>
      <c r="Q363" s="116"/>
      <c r="R363" s="10"/>
      <c r="S363" s="10"/>
      <c r="T363" s="81"/>
      <c r="U363" s="368"/>
      <c r="V363" s="369"/>
    </row>
    <row r="364" spans="1:22" ht="15.75" x14ac:dyDescent="0.25">
      <c r="A364" s="207" t="s">
        <v>421</v>
      </c>
      <c r="B364" s="171"/>
      <c r="C364" s="171"/>
      <c r="D364" s="113"/>
      <c r="E364" s="113"/>
      <c r="F364" s="113"/>
      <c r="G364" s="114"/>
      <c r="H364" s="114"/>
      <c r="I364" s="114"/>
      <c r="J364" s="114"/>
      <c r="K364" s="114"/>
      <c r="L364" s="114"/>
      <c r="M364" s="114"/>
      <c r="N364" s="114"/>
      <c r="O364" s="114"/>
      <c r="P364" s="115"/>
      <c r="Q364" s="116"/>
      <c r="R364" s="10"/>
      <c r="S364" s="10"/>
      <c r="T364" s="81"/>
      <c r="U364" s="368"/>
      <c r="V364" s="369"/>
    </row>
    <row r="365" spans="1:22" ht="15.75" x14ac:dyDescent="0.25">
      <c r="A365" s="207" t="s">
        <v>422</v>
      </c>
      <c r="B365" s="171"/>
      <c r="C365" s="171"/>
      <c r="D365" s="113"/>
      <c r="E365" s="113"/>
      <c r="F365" s="113"/>
      <c r="G365" s="114"/>
      <c r="H365" s="114"/>
      <c r="I365" s="114"/>
      <c r="J365" s="114"/>
      <c r="K365" s="114"/>
      <c r="L365" s="114"/>
      <c r="M365" s="114"/>
      <c r="N365" s="114"/>
      <c r="O365" s="114"/>
      <c r="P365" s="115"/>
      <c r="Q365" s="116"/>
      <c r="R365" s="10"/>
      <c r="S365" s="10"/>
      <c r="T365" s="81"/>
      <c r="U365" s="368"/>
      <c r="V365" s="369"/>
    </row>
    <row r="366" spans="1:22" ht="15.75" x14ac:dyDescent="0.25">
      <c r="A366" s="207" t="s">
        <v>423</v>
      </c>
      <c r="B366" s="171"/>
      <c r="C366" s="171"/>
      <c r="D366" s="113"/>
      <c r="E366" s="113"/>
      <c r="F366" s="113"/>
      <c r="G366" s="114"/>
      <c r="H366" s="114"/>
      <c r="I366" s="114"/>
      <c r="J366" s="114"/>
      <c r="K366" s="114"/>
      <c r="L366" s="114"/>
      <c r="M366" s="114"/>
      <c r="N366" s="114"/>
      <c r="O366" s="114"/>
      <c r="P366" s="115"/>
      <c r="Q366" s="116"/>
      <c r="R366" s="10"/>
      <c r="S366" s="10"/>
      <c r="T366" s="81"/>
      <c r="U366" s="368"/>
      <c r="V366" s="369"/>
    </row>
    <row r="367" spans="1:22" ht="15.75" x14ac:dyDescent="0.25">
      <c r="A367" s="207" t="s">
        <v>424</v>
      </c>
      <c r="B367" s="171"/>
      <c r="C367" s="171"/>
      <c r="D367" s="113"/>
      <c r="E367" s="113"/>
      <c r="F367" s="113"/>
      <c r="G367" s="114"/>
      <c r="H367" s="114"/>
      <c r="I367" s="114"/>
      <c r="J367" s="114"/>
      <c r="K367" s="114"/>
      <c r="L367" s="114"/>
      <c r="M367" s="114"/>
      <c r="N367" s="114"/>
      <c r="O367" s="114"/>
      <c r="P367" s="115"/>
      <c r="Q367" s="116"/>
      <c r="R367" s="10"/>
      <c r="S367" s="10"/>
      <c r="T367" s="81"/>
      <c r="U367" s="368"/>
      <c r="V367" s="369"/>
    </row>
    <row r="368" spans="1:22" ht="15.75" x14ac:dyDescent="0.25">
      <c r="A368" s="207" t="s">
        <v>425</v>
      </c>
      <c r="B368" s="171"/>
      <c r="C368" s="171"/>
      <c r="D368" s="113"/>
      <c r="E368" s="113"/>
      <c r="F368" s="113"/>
      <c r="G368" s="114"/>
      <c r="H368" s="114"/>
      <c r="I368" s="114"/>
      <c r="J368" s="114"/>
      <c r="K368" s="114"/>
      <c r="L368" s="114"/>
      <c r="M368" s="114"/>
      <c r="N368" s="114"/>
      <c r="O368" s="114"/>
      <c r="P368" s="115"/>
      <c r="Q368" s="116"/>
      <c r="R368" s="10"/>
      <c r="S368" s="10"/>
      <c r="T368" s="81"/>
      <c r="U368" s="368"/>
      <c r="V368" s="369"/>
    </row>
    <row r="369" spans="1:22" ht="15.75" x14ac:dyDescent="0.25">
      <c r="A369" s="207" t="s">
        <v>426</v>
      </c>
      <c r="B369" s="171"/>
      <c r="C369" s="171"/>
      <c r="D369" s="113"/>
      <c r="E369" s="113"/>
      <c r="F369" s="113"/>
      <c r="G369" s="114"/>
      <c r="H369" s="114"/>
      <c r="I369" s="114"/>
      <c r="J369" s="114"/>
      <c r="K369" s="114"/>
      <c r="L369" s="114"/>
      <c r="M369" s="114"/>
      <c r="N369" s="114"/>
      <c r="O369" s="114"/>
      <c r="P369" s="115"/>
      <c r="Q369" s="116"/>
      <c r="R369" s="10"/>
      <c r="S369" s="10"/>
      <c r="T369" s="81"/>
      <c r="U369" s="368"/>
      <c r="V369" s="369"/>
    </row>
    <row r="370" spans="1:22" ht="15.75" x14ac:dyDescent="0.25">
      <c r="A370" s="207" t="s">
        <v>427</v>
      </c>
      <c r="B370" s="171"/>
      <c r="C370" s="171"/>
      <c r="D370" s="113"/>
      <c r="E370" s="113"/>
      <c r="F370" s="113"/>
      <c r="G370" s="114"/>
      <c r="H370" s="114"/>
      <c r="I370" s="114"/>
      <c r="J370" s="114"/>
      <c r="K370" s="114"/>
      <c r="L370" s="114"/>
      <c r="M370" s="114"/>
      <c r="N370" s="114"/>
      <c r="O370" s="114"/>
      <c r="P370" s="115"/>
      <c r="Q370" s="116"/>
      <c r="R370" s="10"/>
      <c r="S370" s="10"/>
      <c r="T370" s="81"/>
      <c r="U370" s="368"/>
      <c r="V370" s="369"/>
    </row>
    <row r="371" spans="1:22" ht="15.75" x14ac:dyDescent="0.25">
      <c r="A371" s="207" t="s">
        <v>428</v>
      </c>
      <c r="B371" s="171"/>
      <c r="C371" s="171"/>
      <c r="D371" s="113"/>
      <c r="E371" s="113"/>
      <c r="F371" s="113"/>
      <c r="G371" s="114"/>
      <c r="H371" s="114"/>
      <c r="I371" s="114"/>
      <c r="J371" s="114"/>
      <c r="K371" s="114"/>
      <c r="L371" s="114"/>
      <c r="M371" s="114"/>
      <c r="N371" s="114"/>
      <c r="O371" s="114"/>
      <c r="P371" s="115"/>
      <c r="Q371" s="116"/>
      <c r="R371" s="10"/>
      <c r="S371" s="10"/>
      <c r="T371" s="81"/>
      <c r="U371" s="368"/>
      <c r="V371" s="369"/>
    </row>
    <row r="372" spans="1:22" ht="15.75" x14ac:dyDescent="0.25">
      <c r="A372" s="207" t="s">
        <v>429</v>
      </c>
      <c r="B372" s="171"/>
      <c r="C372" s="171"/>
      <c r="D372" s="113"/>
      <c r="E372" s="113"/>
      <c r="F372" s="113"/>
      <c r="G372" s="114"/>
      <c r="H372" s="114"/>
      <c r="I372" s="114"/>
      <c r="J372" s="114"/>
      <c r="K372" s="114"/>
      <c r="L372" s="114"/>
      <c r="M372" s="114"/>
      <c r="N372" s="114"/>
      <c r="O372" s="114"/>
      <c r="P372" s="115"/>
      <c r="Q372" s="116"/>
      <c r="R372" s="10"/>
      <c r="S372" s="10"/>
      <c r="T372" s="81"/>
      <c r="U372" s="368"/>
      <c r="V372" s="369"/>
    </row>
    <row r="373" spans="1:22" ht="15.75" x14ac:dyDescent="0.25">
      <c r="A373" s="207" t="s">
        <v>430</v>
      </c>
      <c r="B373" s="171"/>
      <c r="C373" s="171"/>
      <c r="D373" s="113"/>
      <c r="E373" s="113"/>
      <c r="F373" s="113"/>
      <c r="G373" s="114"/>
      <c r="H373" s="114"/>
      <c r="I373" s="114"/>
      <c r="J373" s="114"/>
      <c r="K373" s="114"/>
      <c r="L373" s="114"/>
      <c r="M373" s="114"/>
      <c r="N373" s="114"/>
      <c r="O373" s="114"/>
      <c r="P373" s="115"/>
      <c r="Q373" s="116"/>
      <c r="R373" s="10"/>
      <c r="S373" s="10"/>
      <c r="T373" s="81"/>
      <c r="U373" s="368"/>
      <c r="V373" s="369"/>
    </row>
    <row r="374" spans="1:22" ht="15.75" x14ac:dyDescent="0.25">
      <c r="A374" s="207" t="s">
        <v>431</v>
      </c>
      <c r="B374" s="171"/>
      <c r="C374" s="171"/>
      <c r="D374" s="113"/>
      <c r="E374" s="113"/>
      <c r="F374" s="113"/>
      <c r="G374" s="114"/>
      <c r="H374" s="114"/>
      <c r="I374" s="114"/>
      <c r="J374" s="114"/>
      <c r="K374" s="114"/>
      <c r="L374" s="114"/>
      <c r="M374" s="114"/>
      <c r="N374" s="114"/>
      <c r="O374" s="114"/>
      <c r="P374" s="115"/>
      <c r="Q374" s="116"/>
      <c r="R374" s="10"/>
      <c r="S374" s="10"/>
      <c r="T374" s="81"/>
      <c r="U374" s="368"/>
      <c r="V374" s="369"/>
    </row>
    <row r="375" spans="1:22" ht="15.75" x14ac:dyDescent="0.25">
      <c r="A375" s="207" t="s">
        <v>432</v>
      </c>
      <c r="B375" s="171"/>
      <c r="C375" s="171"/>
      <c r="D375" s="113"/>
      <c r="E375" s="113"/>
      <c r="F375" s="113"/>
      <c r="G375" s="114"/>
      <c r="H375" s="114"/>
      <c r="I375" s="114"/>
      <c r="J375" s="114"/>
      <c r="K375" s="114"/>
      <c r="L375" s="114"/>
      <c r="M375" s="114"/>
      <c r="N375" s="114"/>
      <c r="O375" s="114"/>
      <c r="P375" s="115"/>
      <c r="Q375" s="116"/>
      <c r="R375" s="10"/>
      <c r="S375" s="10"/>
      <c r="T375" s="81"/>
      <c r="U375" s="368"/>
      <c r="V375" s="369"/>
    </row>
    <row r="376" spans="1:22" ht="15.75" x14ac:dyDescent="0.25">
      <c r="A376" s="207" t="s">
        <v>433</v>
      </c>
      <c r="B376" s="171"/>
      <c r="C376" s="171"/>
      <c r="D376" s="113"/>
      <c r="E376" s="113"/>
      <c r="F376" s="113"/>
      <c r="G376" s="114"/>
      <c r="H376" s="114"/>
      <c r="I376" s="114"/>
      <c r="J376" s="114"/>
      <c r="K376" s="114"/>
      <c r="L376" s="114"/>
      <c r="M376" s="114"/>
      <c r="N376" s="114"/>
      <c r="O376" s="114"/>
      <c r="P376" s="115"/>
      <c r="Q376" s="116"/>
      <c r="R376" s="10"/>
      <c r="S376" s="10"/>
      <c r="T376" s="81"/>
      <c r="U376" s="368"/>
      <c r="V376" s="369"/>
    </row>
    <row r="377" spans="1:22" ht="15.75" x14ac:dyDescent="0.25">
      <c r="A377" s="207" t="s">
        <v>434</v>
      </c>
      <c r="B377" s="171"/>
      <c r="C377" s="171"/>
      <c r="D377" s="113"/>
      <c r="E377" s="113"/>
      <c r="F377" s="113"/>
      <c r="G377" s="114"/>
      <c r="H377" s="114"/>
      <c r="I377" s="114"/>
      <c r="J377" s="114"/>
      <c r="K377" s="114"/>
      <c r="L377" s="114"/>
      <c r="M377" s="114"/>
      <c r="N377" s="114"/>
      <c r="O377" s="114"/>
      <c r="P377" s="115"/>
      <c r="Q377" s="116"/>
      <c r="R377" s="10"/>
      <c r="S377" s="10"/>
      <c r="T377" s="81"/>
      <c r="U377" s="368"/>
      <c r="V377" s="369"/>
    </row>
    <row r="378" spans="1:22" ht="15.75" x14ac:dyDescent="0.25">
      <c r="A378" s="207" t="s">
        <v>435</v>
      </c>
      <c r="B378" s="171"/>
      <c r="C378" s="171"/>
      <c r="D378" s="113"/>
      <c r="E378" s="113"/>
      <c r="F378" s="113"/>
      <c r="G378" s="114"/>
      <c r="H378" s="114"/>
      <c r="I378" s="114"/>
      <c r="J378" s="114"/>
      <c r="K378" s="114"/>
      <c r="L378" s="114"/>
      <c r="M378" s="114"/>
      <c r="N378" s="114"/>
      <c r="O378" s="114"/>
      <c r="P378" s="115"/>
      <c r="Q378" s="116"/>
      <c r="R378" s="10"/>
      <c r="S378" s="10"/>
      <c r="T378" s="81"/>
      <c r="U378" s="368"/>
      <c r="V378" s="369"/>
    </row>
    <row r="379" spans="1:22" ht="15.75" x14ac:dyDescent="0.25">
      <c r="A379" s="207" t="s">
        <v>436</v>
      </c>
      <c r="B379" s="171"/>
      <c r="C379" s="171"/>
      <c r="D379" s="113"/>
      <c r="E379" s="113"/>
      <c r="F379" s="113"/>
      <c r="G379" s="114"/>
      <c r="H379" s="114"/>
      <c r="I379" s="114"/>
      <c r="J379" s="114"/>
      <c r="K379" s="114"/>
      <c r="L379" s="114"/>
      <c r="M379" s="114"/>
      <c r="N379" s="114"/>
      <c r="O379" s="114"/>
      <c r="P379" s="115"/>
      <c r="Q379" s="116"/>
      <c r="R379" s="10"/>
      <c r="S379" s="10"/>
      <c r="T379" s="81"/>
      <c r="U379" s="368"/>
      <c r="V379" s="369"/>
    </row>
    <row r="380" spans="1:22" ht="15.75" x14ac:dyDescent="0.25">
      <c r="A380" s="207" t="s">
        <v>437</v>
      </c>
      <c r="B380" s="171"/>
      <c r="C380" s="171"/>
      <c r="D380" s="113"/>
      <c r="E380" s="113"/>
      <c r="F380" s="113"/>
      <c r="G380" s="114"/>
      <c r="H380" s="114"/>
      <c r="I380" s="114"/>
      <c r="J380" s="114"/>
      <c r="K380" s="114"/>
      <c r="L380" s="114"/>
      <c r="M380" s="114"/>
      <c r="N380" s="114"/>
      <c r="O380" s="114"/>
      <c r="P380" s="115"/>
      <c r="Q380" s="116"/>
      <c r="R380" s="10"/>
      <c r="S380" s="10"/>
      <c r="T380" s="81"/>
      <c r="U380" s="368"/>
      <c r="V380" s="369"/>
    </row>
    <row r="381" spans="1:22" ht="15.75" x14ac:dyDescent="0.25">
      <c r="A381" s="207" t="s">
        <v>438</v>
      </c>
      <c r="B381" s="171"/>
      <c r="C381" s="171"/>
      <c r="D381" s="113"/>
      <c r="E381" s="113"/>
      <c r="F381" s="113"/>
      <c r="G381" s="114"/>
      <c r="H381" s="114"/>
      <c r="I381" s="114"/>
      <c r="J381" s="114"/>
      <c r="K381" s="114"/>
      <c r="L381" s="114"/>
      <c r="M381" s="114"/>
      <c r="N381" s="114"/>
      <c r="O381" s="114"/>
      <c r="P381" s="115"/>
      <c r="Q381" s="116"/>
      <c r="R381" s="10"/>
      <c r="S381" s="10"/>
      <c r="T381" s="81"/>
      <c r="U381" s="368"/>
      <c r="V381" s="369"/>
    </row>
    <row r="382" spans="1:22" ht="15.75" x14ac:dyDescent="0.25">
      <c r="A382" s="207" t="s">
        <v>439</v>
      </c>
      <c r="B382" s="171"/>
      <c r="C382" s="171"/>
      <c r="D382" s="113"/>
      <c r="E382" s="113"/>
      <c r="F382" s="113"/>
      <c r="G382" s="114"/>
      <c r="H382" s="114"/>
      <c r="I382" s="114"/>
      <c r="J382" s="114"/>
      <c r="K382" s="114"/>
      <c r="L382" s="114"/>
      <c r="M382" s="114"/>
      <c r="N382" s="114"/>
      <c r="O382" s="114"/>
      <c r="P382" s="115"/>
      <c r="Q382" s="116"/>
      <c r="R382" s="10"/>
      <c r="S382" s="10"/>
      <c r="T382" s="81"/>
      <c r="U382" s="368"/>
      <c r="V382" s="369"/>
    </row>
    <row r="383" spans="1:22" ht="15.75" x14ac:dyDescent="0.25">
      <c r="A383" s="207" t="s">
        <v>440</v>
      </c>
      <c r="B383" s="171"/>
      <c r="C383" s="171"/>
      <c r="D383" s="113"/>
      <c r="E383" s="113"/>
      <c r="F383" s="113"/>
      <c r="G383" s="114"/>
      <c r="H383" s="114"/>
      <c r="I383" s="114"/>
      <c r="J383" s="114"/>
      <c r="K383" s="114"/>
      <c r="L383" s="114"/>
      <c r="M383" s="114"/>
      <c r="N383" s="114"/>
      <c r="O383" s="114"/>
      <c r="P383" s="115"/>
      <c r="Q383" s="116"/>
      <c r="R383" s="10"/>
      <c r="S383" s="10"/>
      <c r="T383" s="81"/>
      <c r="U383" s="368"/>
      <c r="V383" s="369"/>
    </row>
    <row r="384" spans="1:22" ht="15.75" x14ac:dyDescent="0.25">
      <c r="A384" s="207" t="s">
        <v>441</v>
      </c>
      <c r="B384" s="171"/>
      <c r="C384" s="171"/>
      <c r="D384" s="113"/>
      <c r="E384" s="113"/>
      <c r="F384" s="113"/>
      <c r="G384" s="114"/>
      <c r="H384" s="114"/>
      <c r="I384" s="114"/>
      <c r="J384" s="114"/>
      <c r="K384" s="114"/>
      <c r="L384" s="114"/>
      <c r="M384" s="114"/>
      <c r="N384" s="114"/>
      <c r="O384" s="114"/>
      <c r="P384" s="115"/>
      <c r="Q384" s="116"/>
      <c r="R384" s="10"/>
      <c r="S384" s="10"/>
      <c r="T384" s="81"/>
      <c r="U384" s="368"/>
      <c r="V384" s="369"/>
    </row>
    <row r="385" spans="1:22" ht="15.75" x14ac:dyDescent="0.25">
      <c r="A385" s="207" t="s">
        <v>442</v>
      </c>
      <c r="B385" s="171"/>
      <c r="C385" s="171"/>
      <c r="D385" s="113"/>
      <c r="E385" s="113"/>
      <c r="F385" s="113"/>
      <c r="G385" s="114"/>
      <c r="H385" s="114"/>
      <c r="I385" s="114"/>
      <c r="J385" s="114"/>
      <c r="K385" s="114"/>
      <c r="L385" s="114"/>
      <c r="M385" s="114"/>
      <c r="N385" s="114"/>
      <c r="O385" s="114"/>
      <c r="P385" s="115"/>
      <c r="Q385" s="116"/>
      <c r="R385" s="10"/>
      <c r="S385" s="10"/>
      <c r="T385" s="81"/>
      <c r="U385" s="368"/>
      <c r="V385" s="369"/>
    </row>
    <row r="386" spans="1:22" ht="15.75" x14ac:dyDescent="0.25">
      <c r="A386" s="207" t="s">
        <v>443</v>
      </c>
      <c r="B386" s="171"/>
      <c r="C386" s="171"/>
      <c r="D386" s="113"/>
      <c r="E386" s="113"/>
      <c r="F386" s="113"/>
      <c r="G386" s="114"/>
      <c r="H386" s="114"/>
      <c r="I386" s="114"/>
      <c r="J386" s="114"/>
      <c r="K386" s="114"/>
      <c r="L386" s="114"/>
      <c r="M386" s="114"/>
      <c r="N386" s="114"/>
      <c r="O386" s="114"/>
      <c r="P386" s="115"/>
      <c r="Q386" s="116"/>
      <c r="R386" s="10"/>
      <c r="S386" s="10"/>
      <c r="T386" s="81"/>
      <c r="U386" s="368"/>
      <c r="V386" s="369"/>
    </row>
    <row r="387" spans="1:22" ht="15.75" x14ac:dyDescent="0.25">
      <c r="A387" s="207" t="s">
        <v>444</v>
      </c>
      <c r="B387" s="171"/>
      <c r="C387" s="171"/>
      <c r="D387" s="113"/>
      <c r="E387" s="113"/>
      <c r="F387" s="113"/>
      <c r="G387" s="114"/>
      <c r="H387" s="114"/>
      <c r="I387" s="114"/>
      <c r="J387" s="114"/>
      <c r="K387" s="114"/>
      <c r="L387" s="114"/>
      <c r="M387" s="114"/>
      <c r="N387" s="114"/>
      <c r="O387" s="114"/>
      <c r="P387" s="115"/>
      <c r="Q387" s="116"/>
      <c r="R387" s="10"/>
      <c r="S387" s="10"/>
      <c r="T387" s="81"/>
      <c r="U387" s="368"/>
      <c r="V387" s="369"/>
    </row>
    <row r="388" spans="1:22" ht="15.75" x14ac:dyDescent="0.25">
      <c r="A388" s="207" t="s">
        <v>445</v>
      </c>
      <c r="B388" s="171"/>
      <c r="C388" s="171"/>
      <c r="D388" s="113"/>
      <c r="E388" s="113"/>
      <c r="F388" s="113"/>
      <c r="G388" s="114"/>
      <c r="H388" s="114"/>
      <c r="I388" s="114"/>
      <c r="J388" s="114"/>
      <c r="K388" s="114"/>
      <c r="L388" s="114"/>
      <c r="M388" s="114"/>
      <c r="N388" s="114"/>
      <c r="O388" s="114"/>
      <c r="P388" s="115"/>
      <c r="Q388" s="116"/>
      <c r="R388" s="10"/>
      <c r="S388" s="10"/>
      <c r="T388" s="81"/>
      <c r="U388" s="368"/>
      <c r="V388" s="369"/>
    </row>
    <row r="389" spans="1:22" ht="15.75" x14ac:dyDescent="0.25">
      <c r="A389" s="207" t="s">
        <v>446</v>
      </c>
      <c r="B389" s="171"/>
      <c r="C389" s="171"/>
      <c r="D389" s="113"/>
      <c r="E389" s="113"/>
      <c r="F389" s="113"/>
      <c r="G389" s="114"/>
      <c r="H389" s="114"/>
      <c r="I389" s="114"/>
      <c r="J389" s="114"/>
      <c r="K389" s="114"/>
      <c r="L389" s="114"/>
      <c r="M389" s="114"/>
      <c r="N389" s="114"/>
      <c r="O389" s="114"/>
      <c r="P389" s="115"/>
      <c r="Q389" s="116"/>
      <c r="R389" s="10"/>
      <c r="S389" s="10"/>
      <c r="T389" s="81"/>
      <c r="U389" s="368"/>
      <c r="V389" s="369"/>
    </row>
    <row r="390" spans="1:22" ht="15.75" x14ac:dyDescent="0.25">
      <c r="A390" s="207" t="s">
        <v>447</v>
      </c>
      <c r="B390" s="171"/>
      <c r="C390" s="171"/>
      <c r="D390" s="113"/>
      <c r="E390" s="113"/>
      <c r="F390" s="113"/>
      <c r="G390" s="114"/>
      <c r="H390" s="114"/>
      <c r="I390" s="114"/>
      <c r="J390" s="114"/>
      <c r="K390" s="114"/>
      <c r="L390" s="114"/>
      <c r="M390" s="114"/>
      <c r="N390" s="114"/>
      <c r="O390" s="114"/>
      <c r="P390" s="115"/>
      <c r="Q390" s="116"/>
      <c r="R390" s="10"/>
      <c r="S390" s="10"/>
      <c r="T390" s="81"/>
      <c r="U390" s="368"/>
      <c r="V390" s="369"/>
    </row>
    <row r="391" spans="1:22" ht="15.75" x14ac:dyDescent="0.25">
      <c r="A391" s="207" t="s">
        <v>448</v>
      </c>
      <c r="B391" s="171"/>
      <c r="C391" s="171"/>
      <c r="D391" s="113"/>
      <c r="E391" s="113"/>
      <c r="F391" s="113"/>
      <c r="G391" s="114"/>
      <c r="H391" s="114"/>
      <c r="I391" s="114"/>
      <c r="J391" s="114"/>
      <c r="K391" s="114"/>
      <c r="L391" s="114"/>
      <c r="M391" s="114"/>
      <c r="N391" s="114"/>
      <c r="O391" s="114"/>
      <c r="P391" s="115"/>
      <c r="Q391" s="116"/>
      <c r="R391" s="10"/>
      <c r="S391" s="10"/>
      <c r="T391" s="81"/>
      <c r="U391" s="368"/>
      <c r="V391" s="369"/>
    </row>
    <row r="392" spans="1:22" ht="15.75" x14ac:dyDescent="0.25">
      <c r="A392" s="207" t="s">
        <v>449</v>
      </c>
      <c r="B392" s="171"/>
      <c r="C392" s="171"/>
      <c r="D392" s="113"/>
      <c r="E392" s="113"/>
      <c r="F392" s="113"/>
      <c r="G392" s="114"/>
      <c r="H392" s="114"/>
      <c r="I392" s="114"/>
      <c r="J392" s="114"/>
      <c r="K392" s="114"/>
      <c r="L392" s="114"/>
      <c r="M392" s="114"/>
      <c r="N392" s="114"/>
      <c r="O392" s="114"/>
      <c r="P392" s="115"/>
      <c r="Q392" s="116"/>
      <c r="R392" s="10"/>
      <c r="S392" s="10"/>
      <c r="T392" s="81"/>
      <c r="U392" s="368"/>
      <c r="V392" s="369"/>
    </row>
    <row r="393" spans="1:22" ht="15.75" x14ac:dyDescent="0.25">
      <c r="A393" s="207" t="s">
        <v>450</v>
      </c>
      <c r="B393" s="171"/>
      <c r="C393" s="171"/>
      <c r="D393" s="113"/>
      <c r="E393" s="113"/>
      <c r="F393" s="113"/>
      <c r="G393" s="114"/>
      <c r="H393" s="114"/>
      <c r="I393" s="114"/>
      <c r="J393" s="114"/>
      <c r="K393" s="114"/>
      <c r="L393" s="114"/>
      <c r="M393" s="114"/>
      <c r="N393" s="114"/>
      <c r="O393" s="114"/>
      <c r="P393" s="115"/>
      <c r="Q393" s="116"/>
      <c r="R393" s="10"/>
      <c r="S393" s="10"/>
      <c r="T393" s="81"/>
      <c r="U393" s="368"/>
      <c r="V393" s="369"/>
    </row>
    <row r="394" spans="1:22" ht="15.75" x14ac:dyDescent="0.25">
      <c r="A394" s="207" t="s">
        <v>451</v>
      </c>
      <c r="B394" s="171"/>
      <c r="C394" s="171"/>
      <c r="D394" s="113"/>
      <c r="E394" s="113"/>
      <c r="F394" s="113"/>
      <c r="G394" s="114"/>
      <c r="H394" s="114"/>
      <c r="I394" s="114"/>
      <c r="J394" s="114"/>
      <c r="K394" s="114"/>
      <c r="L394" s="114"/>
      <c r="M394" s="114"/>
      <c r="N394" s="114"/>
      <c r="O394" s="114"/>
      <c r="P394" s="115"/>
      <c r="Q394" s="116"/>
      <c r="R394" s="10"/>
      <c r="S394" s="10"/>
      <c r="T394" s="81"/>
      <c r="U394" s="368"/>
      <c r="V394" s="369"/>
    </row>
    <row r="395" spans="1:22" ht="15.75" x14ac:dyDescent="0.25">
      <c r="A395" s="207" t="s">
        <v>452</v>
      </c>
      <c r="B395" s="171"/>
      <c r="C395" s="171"/>
      <c r="D395" s="113"/>
      <c r="E395" s="113"/>
      <c r="F395" s="113"/>
      <c r="G395" s="114"/>
      <c r="H395" s="114"/>
      <c r="I395" s="114"/>
      <c r="J395" s="114"/>
      <c r="K395" s="114"/>
      <c r="L395" s="114"/>
      <c r="M395" s="114"/>
      <c r="N395" s="114"/>
      <c r="O395" s="114"/>
      <c r="P395" s="115"/>
      <c r="Q395" s="116"/>
      <c r="R395" s="10"/>
      <c r="S395" s="10"/>
      <c r="T395" s="81"/>
      <c r="U395" s="368"/>
      <c r="V395" s="369"/>
    </row>
    <row r="396" spans="1:22" ht="15.75" x14ac:dyDescent="0.25">
      <c r="A396" s="207" t="s">
        <v>453</v>
      </c>
      <c r="B396" s="171"/>
      <c r="C396" s="171"/>
      <c r="D396" s="113"/>
      <c r="E396" s="113"/>
      <c r="F396" s="113"/>
      <c r="G396" s="114"/>
      <c r="H396" s="114"/>
      <c r="I396" s="114"/>
      <c r="J396" s="114"/>
      <c r="K396" s="114"/>
      <c r="L396" s="114"/>
      <c r="M396" s="114"/>
      <c r="N396" s="114"/>
      <c r="O396" s="114"/>
      <c r="P396" s="115"/>
      <c r="Q396" s="116"/>
      <c r="R396" s="10"/>
      <c r="S396" s="10"/>
      <c r="T396" s="81"/>
      <c r="U396" s="368"/>
      <c r="V396" s="369"/>
    </row>
    <row r="397" spans="1:22" ht="15.75" x14ac:dyDescent="0.25">
      <c r="A397" s="207" t="s">
        <v>454</v>
      </c>
      <c r="B397" s="171"/>
      <c r="C397" s="171"/>
      <c r="D397" s="113"/>
      <c r="E397" s="113"/>
      <c r="F397" s="113"/>
      <c r="G397" s="114"/>
      <c r="H397" s="114"/>
      <c r="I397" s="114"/>
      <c r="J397" s="114"/>
      <c r="K397" s="114"/>
      <c r="L397" s="114"/>
      <c r="M397" s="114"/>
      <c r="N397" s="114"/>
      <c r="O397" s="114"/>
      <c r="P397" s="115"/>
      <c r="Q397" s="116"/>
      <c r="R397" s="10"/>
      <c r="S397" s="10"/>
      <c r="T397" s="81"/>
      <c r="U397" s="368"/>
      <c r="V397" s="369"/>
    </row>
    <row r="398" spans="1:22" ht="15.75" x14ac:dyDescent="0.25">
      <c r="A398" s="207" t="s">
        <v>455</v>
      </c>
      <c r="B398" s="171"/>
      <c r="C398" s="171"/>
      <c r="D398" s="113"/>
      <c r="E398" s="113"/>
      <c r="F398" s="113"/>
      <c r="G398" s="114"/>
      <c r="H398" s="114"/>
      <c r="I398" s="114"/>
      <c r="J398" s="114"/>
      <c r="K398" s="114"/>
      <c r="L398" s="114"/>
      <c r="M398" s="114"/>
      <c r="N398" s="114"/>
      <c r="O398" s="114"/>
      <c r="P398" s="115"/>
      <c r="Q398" s="116"/>
      <c r="R398" s="10"/>
      <c r="S398" s="10"/>
      <c r="T398" s="81"/>
      <c r="U398" s="368"/>
      <c r="V398" s="369"/>
    </row>
    <row r="399" spans="1:22" ht="15.75" x14ac:dyDescent="0.25">
      <c r="A399" s="207" t="s">
        <v>456</v>
      </c>
      <c r="B399" s="171"/>
      <c r="C399" s="171"/>
      <c r="D399" s="113"/>
      <c r="E399" s="113"/>
      <c r="F399" s="113"/>
      <c r="G399" s="114"/>
      <c r="H399" s="114"/>
      <c r="I399" s="114"/>
      <c r="J399" s="114"/>
      <c r="K399" s="114"/>
      <c r="L399" s="114"/>
      <c r="M399" s="114"/>
      <c r="N399" s="114"/>
      <c r="O399" s="114"/>
      <c r="P399" s="115"/>
      <c r="Q399" s="116"/>
      <c r="R399" s="10"/>
      <c r="S399" s="10"/>
      <c r="T399" s="81"/>
      <c r="U399" s="368"/>
      <c r="V399" s="369"/>
    </row>
    <row r="400" spans="1:22" ht="15.75" x14ac:dyDescent="0.25">
      <c r="A400" s="207" t="s">
        <v>457</v>
      </c>
      <c r="B400" s="171"/>
      <c r="C400" s="171"/>
      <c r="D400" s="113"/>
      <c r="E400" s="113"/>
      <c r="F400" s="113"/>
      <c r="G400" s="114"/>
      <c r="H400" s="114"/>
      <c r="I400" s="114"/>
      <c r="J400" s="114"/>
      <c r="K400" s="114"/>
      <c r="L400" s="114"/>
      <c r="M400" s="114"/>
      <c r="N400" s="114"/>
      <c r="O400" s="114"/>
      <c r="P400" s="115"/>
      <c r="Q400" s="116"/>
      <c r="R400" s="10"/>
      <c r="S400" s="10"/>
      <c r="T400" s="81"/>
      <c r="U400" s="368"/>
      <c r="V400" s="369"/>
    </row>
    <row r="401" spans="1:22" ht="15.75" x14ac:dyDescent="0.25">
      <c r="A401" s="207" t="s">
        <v>458</v>
      </c>
      <c r="B401" s="171"/>
      <c r="C401" s="171"/>
      <c r="D401" s="113"/>
      <c r="E401" s="113"/>
      <c r="F401" s="113"/>
      <c r="G401" s="114"/>
      <c r="H401" s="114"/>
      <c r="I401" s="114"/>
      <c r="J401" s="114"/>
      <c r="K401" s="114"/>
      <c r="L401" s="114"/>
      <c r="M401" s="114"/>
      <c r="N401" s="114"/>
      <c r="O401" s="114"/>
      <c r="P401" s="115"/>
      <c r="Q401" s="116"/>
      <c r="R401" s="10"/>
      <c r="S401" s="10"/>
      <c r="T401" s="81"/>
      <c r="U401" s="368"/>
      <c r="V401" s="369"/>
    </row>
    <row r="402" spans="1:22" ht="15.75" x14ac:dyDescent="0.25">
      <c r="A402" s="207" t="s">
        <v>459</v>
      </c>
      <c r="B402" s="171"/>
      <c r="C402" s="171"/>
      <c r="D402" s="113"/>
      <c r="E402" s="113"/>
      <c r="F402" s="113"/>
      <c r="G402" s="114"/>
      <c r="H402" s="114"/>
      <c r="I402" s="114"/>
      <c r="J402" s="114"/>
      <c r="K402" s="114"/>
      <c r="L402" s="114"/>
      <c r="M402" s="114"/>
      <c r="N402" s="114"/>
      <c r="O402" s="114"/>
      <c r="P402" s="115"/>
      <c r="Q402" s="116"/>
      <c r="R402" s="10"/>
      <c r="S402" s="10"/>
      <c r="T402" s="81"/>
      <c r="U402" s="368"/>
      <c r="V402" s="369"/>
    </row>
    <row r="403" spans="1:22" ht="15.75" x14ac:dyDescent="0.25">
      <c r="A403" s="207" t="s">
        <v>460</v>
      </c>
      <c r="B403" s="171"/>
      <c r="C403" s="171"/>
      <c r="D403" s="113"/>
      <c r="E403" s="113"/>
      <c r="F403" s="113"/>
      <c r="G403" s="114"/>
      <c r="H403" s="114"/>
      <c r="I403" s="114"/>
      <c r="J403" s="114"/>
      <c r="K403" s="114"/>
      <c r="L403" s="114"/>
      <c r="M403" s="114"/>
      <c r="N403" s="114"/>
      <c r="O403" s="114"/>
      <c r="P403" s="115"/>
      <c r="Q403" s="116"/>
      <c r="R403" s="10"/>
      <c r="S403" s="10"/>
      <c r="T403" s="81"/>
      <c r="U403" s="368"/>
      <c r="V403" s="369"/>
    </row>
    <row r="404" spans="1:22" ht="15.75" x14ac:dyDescent="0.25">
      <c r="A404" s="207" t="s">
        <v>461</v>
      </c>
      <c r="B404" s="171"/>
      <c r="C404" s="171"/>
      <c r="D404" s="113"/>
      <c r="E404" s="113"/>
      <c r="F404" s="113"/>
      <c r="G404" s="114"/>
      <c r="H404" s="114"/>
      <c r="I404" s="114"/>
      <c r="J404" s="114"/>
      <c r="K404" s="114"/>
      <c r="L404" s="114"/>
      <c r="M404" s="114"/>
      <c r="N404" s="114"/>
      <c r="O404" s="114"/>
      <c r="P404" s="115"/>
      <c r="Q404" s="116"/>
      <c r="R404" s="10"/>
      <c r="S404" s="10"/>
      <c r="T404" s="81"/>
      <c r="U404" s="368"/>
      <c r="V404" s="369"/>
    </row>
    <row r="405" spans="1:22" ht="15.75" x14ac:dyDescent="0.25">
      <c r="A405" s="207" t="s">
        <v>462</v>
      </c>
      <c r="B405" s="171"/>
      <c r="C405" s="171"/>
      <c r="D405" s="113"/>
      <c r="E405" s="113"/>
      <c r="F405" s="113"/>
      <c r="G405" s="114"/>
      <c r="H405" s="114"/>
      <c r="I405" s="114"/>
      <c r="J405" s="114"/>
      <c r="K405" s="114"/>
      <c r="L405" s="114"/>
      <c r="M405" s="114"/>
      <c r="N405" s="114"/>
      <c r="O405" s="114"/>
      <c r="P405" s="115"/>
      <c r="Q405" s="116"/>
      <c r="R405" s="10"/>
      <c r="S405" s="10"/>
      <c r="T405" s="81"/>
      <c r="U405" s="368"/>
      <c r="V405" s="369"/>
    </row>
    <row r="406" spans="1:22" ht="15.75" x14ac:dyDescent="0.25">
      <c r="A406" s="207" t="s">
        <v>463</v>
      </c>
      <c r="B406" s="171"/>
      <c r="C406" s="171"/>
      <c r="D406" s="113"/>
      <c r="E406" s="113"/>
      <c r="F406" s="113"/>
      <c r="G406" s="114"/>
      <c r="H406" s="114"/>
      <c r="I406" s="114"/>
      <c r="J406" s="114"/>
      <c r="K406" s="114"/>
      <c r="L406" s="114"/>
      <c r="M406" s="114"/>
      <c r="N406" s="114"/>
      <c r="O406" s="114"/>
      <c r="P406" s="115"/>
      <c r="Q406" s="116"/>
      <c r="R406" s="10"/>
      <c r="S406" s="10"/>
      <c r="T406" s="81"/>
      <c r="U406" s="368"/>
      <c r="V406" s="369"/>
    </row>
    <row r="407" spans="1:22" ht="15.75" x14ac:dyDescent="0.25">
      <c r="A407" s="207" t="s">
        <v>464</v>
      </c>
      <c r="B407" s="171"/>
      <c r="C407" s="171"/>
      <c r="D407" s="113"/>
      <c r="E407" s="113"/>
      <c r="F407" s="113"/>
      <c r="G407" s="114"/>
      <c r="H407" s="114"/>
      <c r="I407" s="114"/>
      <c r="J407" s="114"/>
      <c r="K407" s="114"/>
      <c r="L407" s="114"/>
      <c r="M407" s="114"/>
      <c r="N407" s="114"/>
      <c r="O407" s="114"/>
      <c r="P407" s="115"/>
      <c r="Q407" s="116"/>
      <c r="R407" s="10"/>
      <c r="S407" s="10"/>
      <c r="T407" s="81"/>
      <c r="U407" s="368"/>
      <c r="V407" s="369"/>
    </row>
    <row r="408" spans="1:22" ht="15.75" x14ac:dyDescent="0.25">
      <c r="A408" s="207" t="s">
        <v>465</v>
      </c>
      <c r="B408" s="171"/>
      <c r="C408" s="171"/>
      <c r="D408" s="113"/>
      <c r="E408" s="113"/>
      <c r="F408" s="113"/>
      <c r="G408" s="114"/>
      <c r="H408" s="114"/>
      <c r="I408" s="114"/>
      <c r="J408" s="114"/>
      <c r="K408" s="114"/>
      <c r="L408" s="114"/>
      <c r="M408" s="114"/>
      <c r="N408" s="114"/>
      <c r="O408" s="114"/>
      <c r="P408" s="115"/>
      <c r="Q408" s="116"/>
      <c r="R408" s="10"/>
      <c r="S408" s="10"/>
      <c r="T408" s="81"/>
      <c r="U408" s="368"/>
      <c r="V408" s="369"/>
    </row>
    <row r="409" spans="1:22" ht="15.75" x14ac:dyDescent="0.25">
      <c r="A409" s="207" t="s">
        <v>466</v>
      </c>
      <c r="B409" s="171"/>
      <c r="C409" s="171"/>
      <c r="D409" s="113"/>
      <c r="E409" s="113"/>
      <c r="F409" s="113"/>
      <c r="G409" s="114"/>
      <c r="H409" s="114"/>
      <c r="I409" s="114"/>
      <c r="J409" s="114"/>
      <c r="K409" s="114"/>
      <c r="L409" s="114"/>
      <c r="M409" s="114"/>
      <c r="N409" s="114"/>
      <c r="O409" s="114"/>
      <c r="P409" s="115"/>
      <c r="Q409" s="116"/>
      <c r="R409" s="10"/>
      <c r="S409" s="10"/>
      <c r="T409" s="81"/>
      <c r="U409" s="368"/>
      <c r="V409" s="369"/>
    </row>
    <row r="410" spans="1:22" ht="15.75" x14ac:dyDescent="0.25">
      <c r="A410" s="207" t="s">
        <v>467</v>
      </c>
      <c r="B410" s="171"/>
      <c r="C410" s="171"/>
      <c r="D410" s="113"/>
      <c r="E410" s="113"/>
      <c r="F410" s="113"/>
      <c r="G410" s="114"/>
      <c r="H410" s="114"/>
      <c r="I410" s="114"/>
      <c r="J410" s="114"/>
      <c r="K410" s="114"/>
      <c r="L410" s="114"/>
      <c r="M410" s="114"/>
      <c r="N410" s="114"/>
      <c r="O410" s="114"/>
      <c r="P410" s="115"/>
      <c r="Q410" s="116"/>
      <c r="R410" s="10"/>
      <c r="S410" s="10"/>
      <c r="T410" s="81"/>
      <c r="U410" s="368"/>
      <c r="V410" s="369"/>
    </row>
    <row r="411" spans="1:22" ht="15.75" x14ac:dyDescent="0.25">
      <c r="A411" s="207" t="s">
        <v>468</v>
      </c>
      <c r="B411" s="171"/>
      <c r="C411" s="171"/>
      <c r="D411" s="113"/>
      <c r="E411" s="113"/>
      <c r="F411" s="113"/>
      <c r="G411" s="114"/>
      <c r="H411" s="114"/>
      <c r="I411" s="114"/>
      <c r="J411" s="114"/>
      <c r="K411" s="114"/>
      <c r="L411" s="114"/>
      <c r="M411" s="114"/>
      <c r="N411" s="114"/>
      <c r="O411" s="114"/>
      <c r="P411" s="115"/>
      <c r="Q411" s="116"/>
      <c r="R411" s="10"/>
      <c r="S411" s="10"/>
      <c r="T411" s="81"/>
      <c r="U411" s="368"/>
      <c r="V411" s="369"/>
    </row>
    <row r="412" spans="1:22" ht="15.75" x14ac:dyDescent="0.25">
      <c r="A412" s="207" t="s">
        <v>469</v>
      </c>
      <c r="B412" s="171"/>
      <c r="C412" s="171"/>
      <c r="D412" s="113"/>
      <c r="E412" s="113"/>
      <c r="F412" s="113"/>
      <c r="G412" s="114"/>
      <c r="H412" s="114"/>
      <c r="I412" s="114"/>
      <c r="J412" s="114"/>
      <c r="K412" s="114"/>
      <c r="L412" s="114"/>
      <c r="M412" s="114"/>
      <c r="N412" s="114"/>
      <c r="O412" s="114"/>
      <c r="P412" s="115"/>
      <c r="Q412" s="116"/>
      <c r="R412" s="10"/>
      <c r="S412" s="10"/>
      <c r="T412" s="81"/>
      <c r="U412" s="368"/>
      <c r="V412" s="369"/>
    </row>
    <row r="413" spans="1:22" ht="15.75" x14ac:dyDescent="0.25">
      <c r="A413" s="207" t="s">
        <v>470</v>
      </c>
      <c r="B413" s="171"/>
      <c r="C413" s="171"/>
      <c r="D413" s="113"/>
      <c r="E413" s="113"/>
      <c r="F413" s="113"/>
      <c r="G413" s="114"/>
      <c r="H413" s="114"/>
      <c r="I413" s="114"/>
      <c r="J413" s="114"/>
      <c r="K413" s="114"/>
      <c r="L413" s="114"/>
      <c r="M413" s="114"/>
      <c r="N413" s="114"/>
      <c r="O413" s="114"/>
      <c r="P413" s="115"/>
      <c r="Q413" s="116"/>
      <c r="R413" s="10"/>
      <c r="S413" s="10"/>
      <c r="T413" s="81"/>
      <c r="U413" s="368"/>
      <c r="V413" s="369"/>
    </row>
    <row r="414" spans="1:22" ht="15.75" x14ac:dyDescent="0.25">
      <c r="A414" s="207" t="s">
        <v>471</v>
      </c>
      <c r="B414" s="171"/>
      <c r="C414" s="171"/>
      <c r="D414" s="113"/>
      <c r="E414" s="113"/>
      <c r="F414" s="113"/>
      <c r="G414" s="114"/>
      <c r="H414" s="114"/>
      <c r="I414" s="114"/>
      <c r="J414" s="114"/>
      <c r="K414" s="114"/>
      <c r="L414" s="114"/>
      <c r="M414" s="114"/>
      <c r="N414" s="114"/>
      <c r="O414" s="114"/>
      <c r="P414" s="115"/>
      <c r="Q414" s="116"/>
      <c r="R414" s="10"/>
      <c r="S414" s="10"/>
      <c r="T414" s="81"/>
      <c r="U414" s="368"/>
      <c r="V414" s="369"/>
    </row>
    <row r="415" spans="1:22" ht="15.75" x14ac:dyDescent="0.25">
      <c r="A415" s="207" t="s">
        <v>472</v>
      </c>
      <c r="B415" s="171"/>
      <c r="C415" s="171"/>
      <c r="D415" s="113"/>
      <c r="E415" s="113"/>
      <c r="F415" s="113"/>
      <c r="G415" s="114"/>
      <c r="H415" s="114"/>
      <c r="I415" s="114"/>
      <c r="J415" s="114"/>
      <c r="K415" s="114"/>
      <c r="L415" s="114"/>
      <c r="M415" s="114"/>
      <c r="N415" s="114"/>
      <c r="O415" s="114"/>
      <c r="P415" s="115"/>
      <c r="Q415" s="116"/>
      <c r="R415" s="10"/>
      <c r="S415" s="10"/>
      <c r="T415" s="81"/>
      <c r="U415" s="368"/>
      <c r="V415" s="369"/>
    </row>
    <row r="416" spans="1:22" ht="15.75" x14ac:dyDescent="0.25">
      <c r="A416" s="207" t="s">
        <v>473</v>
      </c>
      <c r="B416" s="171"/>
      <c r="C416" s="171"/>
      <c r="D416" s="113"/>
      <c r="E416" s="113"/>
      <c r="F416" s="113"/>
      <c r="G416" s="114"/>
      <c r="H416" s="114"/>
      <c r="I416" s="114"/>
      <c r="J416" s="114"/>
      <c r="K416" s="114"/>
      <c r="L416" s="114"/>
      <c r="M416" s="114"/>
      <c r="N416" s="114"/>
      <c r="O416" s="114"/>
      <c r="P416" s="115"/>
      <c r="Q416" s="116"/>
      <c r="R416" s="10"/>
      <c r="S416" s="10"/>
      <c r="T416" s="81"/>
      <c r="U416" s="368"/>
      <c r="V416" s="369"/>
    </row>
    <row r="417" spans="1:22" ht="15.75" x14ac:dyDescent="0.25">
      <c r="A417" s="207" t="s">
        <v>474</v>
      </c>
      <c r="B417" s="171"/>
      <c r="C417" s="171"/>
      <c r="D417" s="113"/>
      <c r="E417" s="113"/>
      <c r="F417" s="113"/>
      <c r="G417" s="114"/>
      <c r="H417" s="114"/>
      <c r="I417" s="114"/>
      <c r="J417" s="114"/>
      <c r="K417" s="114"/>
      <c r="L417" s="114"/>
      <c r="M417" s="114"/>
      <c r="N417" s="114"/>
      <c r="O417" s="114"/>
      <c r="P417" s="115"/>
      <c r="Q417" s="116"/>
      <c r="R417" s="10"/>
      <c r="S417" s="10"/>
      <c r="T417" s="81"/>
      <c r="U417" s="368"/>
      <c r="V417" s="369"/>
    </row>
    <row r="418" spans="1:22" ht="15.75" x14ac:dyDescent="0.25">
      <c r="A418" s="207" t="s">
        <v>475</v>
      </c>
      <c r="B418" s="171"/>
      <c r="C418" s="171"/>
      <c r="D418" s="113"/>
      <c r="E418" s="113"/>
      <c r="F418" s="113"/>
      <c r="G418" s="114"/>
      <c r="H418" s="114"/>
      <c r="I418" s="114"/>
      <c r="J418" s="114"/>
      <c r="K418" s="114"/>
      <c r="L418" s="114"/>
      <c r="M418" s="114"/>
      <c r="N418" s="114"/>
      <c r="O418" s="114"/>
      <c r="P418" s="115"/>
      <c r="Q418" s="116"/>
      <c r="R418" s="10"/>
      <c r="S418" s="10"/>
      <c r="T418" s="81"/>
      <c r="U418" s="368"/>
      <c r="V418" s="369"/>
    </row>
    <row r="419" spans="1:22" ht="15.75" x14ac:dyDescent="0.25">
      <c r="A419" s="207" t="s">
        <v>476</v>
      </c>
      <c r="B419" s="171"/>
      <c r="C419" s="171"/>
      <c r="D419" s="113"/>
      <c r="E419" s="113"/>
      <c r="F419" s="113"/>
      <c r="G419" s="114"/>
      <c r="H419" s="114"/>
      <c r="I419" s="114"/>
      <c r="J419" s="114"/>
      <c r="K419" s="114"/>
      <c r="L419" s="114"/>
      <c r="M419" s="114"/>
      <c r="N419" s="114"/>
      <c r="O419" s="114"/>
      <c r="P419" s="115"/>
      <c r="Q419" s="116"/>
      <c r="R419" s="10"/>
      <c r="S419" s="10"/>
      <c r="T419" s="81"/>
      <c r="U419" s="368"/>
      <c r="V419" s="369"/>
    </row>
    <row r="420" spans="1:22" ht="15.75" x14ac:dyDescent="0.25">
      <c r="A420" s="207" t="s">
        <v>477</v>
      </c>
      <c r="B420" s="171"/>
      <c r="C420" s="171"/>
      <c r="D420" s="113"/>
      <c r="E420" s="113"/>
      <c r="F420" s="113"/>
      <c r="G420" s="114"/>
      <c r="H420" s="114"/>
      <c r="I420" s="114"/>
      <c r="J420" s="114"/>
      <c r="K420" s="114"/>
      <c r="L420" s="114"/>
      <c r="M420" s="114"/>
      <c r="N420" s="114"/>
      <c r="O420" s="114"/>
      <c r="P420" s="115"/>
      <c r="Q420" s="116"/>
      <c r="R420" s="10"/>
      <c r="S420" s="10"/>
      <c r="T420" s="81"/>
      <c r="U420" s="368"/>
      <c r="V420" s="369"/>
    </row>
    <row r="421" spans="1:22" ht="15.75" x14ac:dyDescent="0.25">
      <c r="A421" s="207" t="s">
        <v>478</v>
      </c>
      <c r="B421" s="171"/>
      <c r="C421" s="171"/>
      <c r="D421" s="113"/>
      <c r="E421" s="113"/>
      <c r="F421" s="113"/>
      <c r="G421" s="114"/>
      <c r="H421" s="114"/>
      <c r="I421" s="114"/>
      <c r="J421" s="114"/>
      <c r="K421" s="114"/>
      <c r="L421" s="114"/>
      <c r="M421" s="114"/>
      <c r="N421" s="114"/>
      <c r="O421" s="114"/>
      <c r="P421" s="115"/>
      <c r="Q421" s="116"/>
      <c r="R421" s="10"/>
      <c r="S421" s="10"/>
      <c r="T421" s="81"/>
      <c r="U421" s="368"/>
      <c r="V421" s="369"/>
    </row>
    <row r="422" spans="1:22" ht="15.75" x14ac:dyDescent="0.25">
      <c r="A422" s="207" t="s">
        <v>479</v>
      </c>
      <c r="B422" s="171"/>
      <c r="C422" s="171"/>
      <c r="D422" s="113"/>
      <c r="E422" s="113"/>
      <c r="F422" s="113"/>
      <c r="G422" s="114"/>
      <c r="H422" s="114"/>
      <c r="I422" s="114"/>
      <c r="J422" s="114"/>
      <c r="K422" s="114"/>
      <c r="L422" s="114"/>
      <c r="M422" s="114"/>
      <c r="N422" s="114"/>
      <c r="O422" s="114"/>
      <c r="P422" s="115"/>
      <c r="Q422" s="116"/>
      <c r="R422" s="10"/>
      <c r="S422" s="10"/>
      <c r="T422" s="81"/>
      <c r="U422" s="368"/>
      <c r="V422" s="369"/>
    </row>
    <row r="423" spans="1:22" ht="15.75" x14ac:dyDescent="0.25">
      <c r="A423" s="207" t="s">
        <v>480</v>
      </c>
      <c r="B423" s="171"/>
      <c r="C423" s="171"/>
      <c r="D423" s="113"/>
      <c r="E423" s="113"/>
      <c r="F423" s="113"/>
      <c r="G423" s="114"/>
      <c r="H423" s="114"/>
      <c r="I423" s="114"/>
      <c r="J423" s="114"/>
      <c r="K423" s="114"/>
      <c r="L423" s="114"/>
      <c r="M423" s="114"/>
      <c r="N423" s="114"/>
      <c r="O423" s="114"/>
      <c r="P423" s="115"/>
      <c r="Q423" s="116"/>
      <c r="R423" s="10"/>
      <c r="S423" s="10"/>
      <c r="T423" s="81"/>
      <c r="U423" s="368"/>
      <c r="V423" s="369"/>
    </row>
    <row r="424" spans="1:22" ht="15.75" x14ac:dyDescent="0.25">
      <c r="A424" s="207" t="s">
        <v>481</v>
      </c>
      <c r="B424" s="171"/>
      <c r="C424" s="171"/>
      <c r="D424" s="113"/>
      <c r="E424" s="113"/>
      <c r="F424" s="113"/>
      <c r="G424" s="114"/>
      <c r="H424" s="114"/>
      <c r="I424" s="114"/>
      <c r="J424" s="114"/>
      <c r="K424" s="114"/>
      <c r="L424" s="114"/>
      <c r="M424" s="114"/>
      <c r="N424" s="114"/>
      <c r="O424" s="114"/>
      <c r="P424" s="115"/>
      <c r="Q424" s="116"/>
      <c r="R424" s="10"/>
      <c r="S424" s="10"/>
      <c r="T424" s="81"/>
      <c r="U424" s="368"/>
      <c r="V424" s="369"/>
    </row>
    <row r="425" spans="1:22" ht="15.75" x14ac:dyDescent="0.25">
      <c r="A425" s="207" t="s">
        <v>482</v>
      </c>
      <c r="B425" s="171"/>
      <c r="C425" s="171"/>
      <c r="D425" s="113"/>
      <c r="E425" s="113"/>
      <c r="F425" s="113"/>
      <c r="G425" s="114"/>
      <c r="H425" s="114"/>
      <c r="I425" s="114"/>
      <c r="J425" s="114"/>
      <c r="K425" s="114"/>
      <c r="L425" s="114"/>
      <c r="M425" s="114"/>
      <c r="N425" s="114"/>
      <c r="O425" s="114"/>
      <c r="P425" s="115"/>
      <c r="Q425" s="116"/>
      <c r="R425" s="10"/>
      <c r="S425" s="10"/>
      <c r="T425" s="81"/>
      <c r="U425" s="368"/>
      <c r="V425" s="369"/>
    </row>
    <row r="426" spans="1:22" ht="15.75" x14ac:dyDescent="0.25">
      <c r="A426" s="207" t="s">
        <v>483</v>
      </c>
      <c r="B426" s="171"/>
      <c r="C426" s="171"/>
      <c r="D426" s="113"/>
      <c r="E426" s="113"/>
      <c r="F426" s="113"/>
      <c r="G426" s="114"/>
      <c r="H426" s="114"/>
      <c r="I426" s="114"/>
      <c r="J426" s="114"/>
      <c r="K426" s="114"/>
      <c r="L426" s="114"/>
      <c r="M426" s="114"/>
      <c r="N426" s="114"/>
      <c r="O426" s="114"/>
      <c r="P426" s="115"/>
      <c r="Q426" s="116"/>
      <c r="R426" s="10"/>
      <c r="S426" s="10"/>
      <c r="T426" s="81"/>
      <c r="U426" s="368"/>
      <c r="V426" s="369"/>
    </row>
    <row r="427" spans="1:22" ht="15.75" x14ac:dyDescent="0.25">
      <c r="A427" s="207" t="s">
        <v>484</v>
      </c>
      <c r="B427" s="171"/>
      <c r="C427" s="171"/>
      <c r="D427" s="113"/>
      <c r="E427" s="113"/>
      <c r="F427" s="113"/>
      <c r="G427" s="114"/>
      <c r="H427" s="114"/>
      <c r="I427" s="114"/>
      <c r="J427" s="114"/>
      <c r="K427" s="114"/>
      <c r="L427" s="114"/>
      <c r="M427" s="114"/>
      <c r="N427" s="114"/>
      <c r="O427" s="114"/>
      <c r="P427" s="115"/>
      <c r="Q427" s="116"/>
      <c r="R427" s="10"/>
      <c r="S427" s="10"/>
      <c r="T427" s="81"/>
      <c r="U427" s="368"/>
      <c r="V427" s="369"/>
    </row>
    <row r="428" spans="1:22" ht="15.75" x14ac:dyDescent="0.25">
      <c r="A428" s="207" t="s">
        <v>485</v>
      </c>
      <c r="B428" s="171"/>
      <c r="C428" s="171"/>
      <c r="D428" s="113"/>
      <c r="E428" s="113"/>
      <c r="F428" s="113"/>
      <c r="G428" s="114"/>
      <c r="H428" s="114"/>
      <c r="I428" s="114"/>
      <c r="J428" s="114"/>
      <c r="K428" s="114"/>
      <c r="L428" s="114"/>
      <c r="M428" s="114"/>
      <c r="N428" s="114"/>
      <c r="O428" s="114"/>
      <c r="P428" s="115"/>
      <c r="Q428" s="116"/>
      <c r="R428" s="10"/>
      <c r="S428" s="10"/>
      <c r="T428" s="81"/>
      <c r="U428" s="368"/>
      <c r="V428" s="369"/>
    </row>
    <row r="429" spans="1:22" ht="15.75" x14ac:dyDescent="0.25">
      <c r="A429" s="207" t="s">
        <v>486</v>
      </c>
      <c r="B429" s="171"/>
      <c r="C429" s="171"/>
      <c r="D429" s="113"/>
      <c r="E429" s="113"/>
      <c r="F429" s="113"/>
      <c r="G429" s="114"/>
      <c r="H429" s="114"/>
      <c r="I429" s="114"/>
      <c r="J429" s="114"/>
      <c r="K429" s="114"/>
      <c r="L429" s="114"/>
      <c r="M429" s="114"/>
      <c r="N429" s="114"/>
      <c r="O429" s="114"/>
      <c r="P429" s="115"/>
      <c r="Q429" s="116"/>
      <c r="R429" s="10"/>
      <c r="S429" s="10"/>
      <c r="T429" s="81"/>
      <c r="U429" s="368"/>
      <c r="V429" s="369"/>
    </row>
    <row r="430" spans="1:22" ht="15.75" x14ac:dyDescent="0.25">
      <c r="A430" s="207" t="s">
        <v>487</v>
      </c>
      <c r="B430" s="171"/>
      <c r="C430" s="171"/>
      <c r="D430" s="113"/>
      <c r="E430" s="113"/>
      <c r="F430" s="113"/>
      <c r="G430" s="114"/>
      <c r="H430" s="114"/>
      <c r="I430" s="114"/>
      <c r="J430" s="114"/>
      <c r="K430" s="114"/>
      <c r="L430" s="114"/>
      <c r="M430" s="114"/>
      <c r="N430" s="114"/>
      <c r="O430" s="114"/>
      <c r="P430" s="115"/>
      <c r="Q430" s="116"/>
      <c r="R430" s="10"/>
      <c r="S430" s="10"/>
      <c r="T430" s="81"/>
      <c r="U430" s="368"/>
      <c r="V430" s="369"/>
    </row>
    <row r="431" spans="1:22" ht="15.75" x14ac:dyDescent="0.25">
      <c r="A431" s="207" t="s">
        <v>488</v>
      </c>
      <c r="B431" s="171"/>
      <c r="C431" s="171"/>
      <c r="D431" s="113"/>
      <c r="E431" s="113"/>
      <c r="F431" s="113"/>
      <c r="G431" s="114"/>
      <c r="H431" s="114"/>
      <c r="I431" s="114"/>
      <c r="J431" s="114"/>
      <c r="K431" s="114"/>
      <c r="L431" s="114"/>
      <c r="M431" s="114"/>
      <c r="N431" s="114"/>
      <c r="O431" s="114"/>
      <c r="P431" s="115"/>
      <c r="Q431" s="116"/>
      <c r="R431" s="10"/>
      <c r="S431" s="10"/>
      <c r="T431" s="81"/>
      <c r="U431" s="368"/>
      <c r="V431" s="369"/>
    </row>
    <row r="432" spans="1:22" ht="15.75" x14ac:dyDescent="0.25">
      <c r="A432" s="207" t="s">
        <v>489</v>
      </c>
      <c r="B432" s="171"/>
      <c r="C432" s="171"/>
      <c r="D432" s="113"/>
      <c r="E432" s="113"/>
      <c r="F432" s="113"/>
      <c r="G432" s="114"/>
      <c r="H432" s="114"/>
      <c r="I432" s="114"/>
      <c r="J432" s="114"/>
      <c r="K432" s="114"/>
      <c r="L432" s="114"/>
      <c r="M432" s="114"/>
      <c r="N432" s="114"/>
      <c r="O432" s="114"/>
      <c r="P432" s="115"/>
      <c r="Q432" s="116"/>
      <c r="R432" s="10"/>
      <c r="S432" s="10"/>
      <c r="T432" s="81"/>
      <c r="U432" s="368"/>
      <c r="V432" s="369"/>
    </row>
    <row r="433" spans="1:22" ht="15.75" x14ac:dyDescent="0.25">
      <c r="A433" s="207" t="s">
        <v>490</v>
      </c>
      <c r="B433" s="171"/>
      <c r="C433" s="171"/>
      <c r="D433" s="113"/>
      <c r="E433" s="113"/>
      <c r="F433" s="113"/>
      <c r="G433" s="114"/>
      <c r="H433" s="114"/>
      <c r="I433" s="114"/>
      <c r="J433" s="114"/>
      <c r="K433" s="114"/>
      <c r="L433" s="114"/>
      <c r="M433" s="114"/>
      <c r="N433" s="114"/>
      <c r="O433" s="114"/>
      <c r="P433" s="115"/>
      <c r="Q433" s="116"/>
      <c r="R433" s="10"/>
      <c r="S433" s="10"/>
      <c r="T433" s="81"/>
      <c r="U433" s="368"/>
      <c r="V433" s="369"/>
    </row>
    <row r="434" spans="1:22" ht="15.75" x14ac:dyDescent="0.25">
      <c r="A434" s="207" t="s">
        <v>491</v>
      </c>
      <c r="B434" s="171"/>
      <c r="C434" s="171"/>
      <c r="D434" s="113"/>
      <c r="E434" s="113"/>
      <c r="F434" s="113"/>
      <c r="G434" s="114"/>
      <c r="H434" s="114"/>
      <c r="I434" s="114"/>
      <c r="J434" s="114"/>
      <c r="K434" s="114"/>
      <c r="L434" s="114"/>
      <c r="M434" s="114"/>
      <c r="N434" s="114"/>
      <c r="O434" s="114"/>
      <c r="P434" s="115"/>
      <c r="Q434" s="116"/>
      <c r="R434" s="10"/>
      <c r="S434" s="10"/>
      <c r="T434" s="81"/>
      <c r="U434" s="368"/>
      <c r="V434" s="369"/>
    </row>
    <row r="435" spans="1:22" ht="15.75" x14ac:dyDescent="0.25">
      <c r="A435" s="207" t="s">
        <v>492</v>
      </c>
      <c r="B435" s="171"/>
      <c r="C435" s="171"/>
      <c r="D435" s="113"/>
      <c r="E435" s="113"/>
      <c r="F435" s="113"/>
      <c r="G435" s="114"/>
      <c r="H435" s="114"/>
      <c r="I435" s="114"/>
      <c r="J435" s="114"/>
      <c r="K435" s="114"/>
      <c r="L435" s="114"/>
      <c r="M435" s="114"/>
      <c r="N435" s="114"/>
      <c r="O435" s="114"/>
      <c r="P435" s="115"/>
      <c r="Q435" s="116"/>
      <c r="R435" s="10"/>
      <c r="S435" s="10"/>
      <c r="T435" s="81"/>
      <c r="U435" s="368"/>
      <c r="V435" s="369"/>
    </row>
    <row r="436" spans="1:22" ht="15.75" x14ac:dyDescent="0.25">
      <c r="A436" s="207" t="s">
        <v>493</v>
      </c>
      <c r="B436" s="171"/>
      <c r="C436" s="171"/>
      <c r="D436" s="113"/>
      <c r="E436" s="113"/>
      <c r="F436" s="113"/>
      <c r="G436" s="114"/>
      <c r="H436" s="114"/>
      <c r="I436" s="114"/>
      <c r="J436" s="114"/>
      <c r="K436" s="114"/>
      <c r="L436" s="114"/>
      <c r="M436" s="114"/>
      <c r="N436" s="114"/>
      <c r="O436" s="114"/>
      <c r="P436" s="115"/>
      <c r="Q436" s="116"/>
      <c r="R436" s="10"/>
      <c r="S436" s="10"/>
      <c r="T436" s="81"/>
      <c r="U436" s="368"/>
      <c r="V436" s="369"/>
    </row>
    <row r="437" spans="1:22" ht="15.75" x14ac:dyDescent="0.25">
      <c r="A437" s="207" t="s">
        <v>494</v>
      </c>
      <c r="B437" s="171"/>
      <c r="C437" s="171"/>
      <c r="D437" s="113"/>
      <c r="E437" s="113"/>
      <c r="F437" s="113"/>
      <c r="G437" s="114"/>
      <c r="H437" s="114"/>
      <c r="I437" s="114"/>
      <c r="J437" s="114"/>
      <c r="K437" s="114"/>
      <c r="L437" s="114"/>
      <c r="M437" s="114"/>
      <c r="N437" s="114"/>
      <c r="O437" s="114"/>
      <c r="P437" s="115"/>
      <c r="Q437" s="116"/>
      <c r="R437" s="10"/>
      <c r="S437" s="10"/>
      <c r="T437" s="81"/>
      <c r="U437" s="368"/>
      <c r="V437" s="369"/>
    </row>
    <row r="438" spans="1:22" ht="15.75" x14ac:dyDescent="0.25">
      <c r="A438" s="207" t="s">
        <v>495</v>
      </c>
      <c r="B438" s="171"/>
      <c r="C438" s="171"/>
      <c r="D438" s="113"/>
      <c r="E438" s="113"/>
      <c r="F438" s="113"/>
      <c r="G438" s="114"/>
      <c r="H438" s="114"/>
      <c r="I438" s="114"/>
      <c r="J438" s="114"/>
      <c r="K438" s="114"/>
      <c r="L438" s="114"/>
      <c r="M438" s="114"/>
      <c r="N438" s="114"/>
      <c r="O438" s="114"/>
      <c r="P438" s="115"/>
      <c r="Q438" s="116"/>
      <c r="R438" s="10"/>
      <c r="S438" s="10"/>
      <c r="T438" s="81"/>
      <c r="U438" s="368"/>
      <c r="V438" s="369"/>
    </row>
    <row r="439" spans="1:22" ht="15.75" x14ac:dyDescent="0.25">
      <c r="A439" s="207" t="s">
        <v>496</v>
      </c>
      <c r="B439" s="171"/>
      <c r="C439" s="171"/>
      <c r="D439" s="113"/>
      <c r="E439" s="113"/>
      <c r="F439" s="113"/>
      <c r="G439" s="114"/>
      <c r="H439" s="114"/>
      <c r="I439" s="114"/>
      <c r="J439" s="114"/>
      <c r="K439" s="114"/>
      <c r="L439" s="114"/>
      <c r="M439" s="114"/>
      <c r="N439" s="114"/>
      <c r="O439" s="114"/>
      <c r="P439" s="115"/>
      <c r="Q439" s="116"/>
      <c r="R439" s="10"/>
      <c r="S439" s="10"/>
      <c r="T439" s="81"/>
      <c r="U439" s="368"/>
      <c r="V439" s="369"/>
    </row>
    <row r="440" spans="1:22" ht="15.75" x14ac:dyDescent="0.25">
      <c r="A440" s="207" t="s">
        <v>497</v>
      </c>
      <c r="B440" s="171"/>
      <c r="C440" s="171"/>
      <c r="D440" s="113"/>
      <c r="E440" s="113"/>
      <c r="F440" s="113"/>
      <c r="G440" s="114"/>
      <c r="H440" s="114"/>
      <c r="I440" s="114"/>
      <c r="J440" s="114"/>
      <c r="K440" s="114"/>
      <c r="L440" s="114"/>
      <c r="M440" s="114"/>
      <c r="N440" s="114"/>
      <c r="O440" s="114"/>
      <c r="P440" s="115"/>
      <c r="Q440" s="116"/>
      <c r="R440" s="10"/>
      <c r="S440" s="10"/>
      <c r="T440" s="81"/>
      <c r="U440" s="368"/>
      <c r="V440" s="369"/>
    </row>
    <row r="441" spans="1:22" ht="15.75" x14ac:dyDescent="0.25">
      <c r="A441" s="207" t="s">
        <v>498</v>
      </c>
      <c r="B441" s="171"/>
      <c r="C441" s="171"/>
      <c r="D441" s="113"/>
      <c r="E441" s="113"/>
      <c r="F441" s="113"/>
      <c r="G441" s="114"/>
      <c r="H441" s="114"/>
      <c r="I441" s="114"/>
      <c r="J441" s="114"/>
      <c r="K441" s="114"/>
      <c r="L441" s="114"/>
      <c r="M441" s="114"/>
      <c r="N441" s="114"/>
      <c r="O441" s="114"/>
      <c r="P441" s="115"/>
      <c r="Q441" s="116"/>
      <c r="R441" s="10"/>
      <c r="S441" s="10"/>
      <c r="T441" s="81"/>
      <c r="U441" s="368"/>
      <c r="V441" s="369"/>
    </row>
    <row r="442" spans="1:22" ht="15.75" x14ac:dyDescent="0.25">
      <c r="A442" s="207" t="s">
        <v>499</v>
      </c>
      <c r="B442" s="171"/>
      <c r="C442" s="171"/>
      <c r="D442" s="113"/>
      <c r="E442" s="113"/>
      <c r="F442" s="113"/>
      <c r="G442" s="114"/>
      <c r="H442" s="114"/>
      <c r="I442" s="114"/>
      <c r="J442" s="114"/>
      <c r="K442" s="114"/>
      <c r="L442" s="114"/>
      <c r="M442" s="114"/>
      <c r="N442" s="114"/>
      <c r="O442" s="114"/>
      <c r="P442" s="115"/>
      <c r="Q442" s="116"/>
      <c r="R442" s="10"/>
      <c r="S442" s="10"/>
      <c r="T442" s="81"/>
      <c r="U442" s="368"/>
      <c r="V442" s="369"/>
    </row>
    <row r="443" spans="1:22" ht="15.75" x14ac:dyDescent="0.25">
      <c r="A443" s="207" t="s">
        <v>500</v>
      </c>
      <c r="B443" s="171"/>
      <c r="C443" s="171"/>
      <c r="D443" s="113"/>
      <c r="E443" s="113"/>
      <c r="F443" s="113"/>
      <c r="G443" s="114"/>
      <c r="H443" s="114"/>
      <c r="I443" s="114"/>
      <c r="J443" s="114"/>
      <c r="K443" s="114"/>
      <c r="L443" s="114"/>
      <c r="M443" s="114"/>
      <c r="N443" s="114"/>
      <c r="O443" s="114"/>
      <c r="P443" s="115"/>
      <c r="Q443" s="116"/>
      <c r="R443" s="10"/>
      <c r="S443" s="10"/>
      <c r="T443" s="81"/>
      <c r="U443" s="368"/>
      <c r="V443" s="369"/>
    </row>
    <row r="444" spans="1:22" ht="15.75" x14ac:dyDescent="0.25">
      <c r="A444" s="207" t="s">
        <v>501</v>
      </c>
      <c r="B444" s="171"/>
      <c r="C444" s="171"/>
      <c r="D444" s="113"/>
      <c r="E444" s="113"/>
      <c r="F444" s="113"/>
      <c r="G444" s="114"/>
      <c r="H444" s="114"/>
      <c r="I444" s="114"/>
      <c r="J444" s="114"/>
      <c r="K444" s="114"/>
      <c r="L444" s="114"/>
      <c r="M444" s="114"/>
      <c r="N444" s="114"/>
      <c r="O444" s="114"/>
      <c r="P444" s="115"/>
      <c r="Q444" s="116"/>
      <c r="R444" s="10"/>
      <c r="S444" s="10"/>
      <c r="T444" s="81"/>
      <c r="U444" s="368"/>
      <c r="V444" s="369"/>
    </row>
    <row r="445" spans="1:22" ht="15.75" x14ac:dyDescent="0.25">
      <c r="A445" s="207" t="s">
        <v>502</v>
      </c>
      <c r="B445" s="171"/>
      <c r="C445" s="171"/>
      <c r="D445" s="113"/>
      <c r="E445" s="113"/>
      <c r="F445" s="113"/>
      <c r="G445" s="114"/>
      <c r="H445" s="114"/>
      <c r="I445" s="114"/>
      <c r="J445" s="114"/>
      <c r="K445" s="114"/>
      <c r="L445" s="114"/>
      <c r="M445" s="114"/>
      <c r="N445" s="114"/>
      <c r="O445" s="114"/>
      <c r="P445" s="115"/>
      <c r="Q445" s="116"/>
      <c r="R445" s="10"/>
      <c r="S445" s="10"/>
      <c r="T445" s="81"/>
      <c r="U445" s="368"/>
      <c r="V445" s="369"/>
    </row>
    <row r="446" spans="1:22" ht="15.75" x14ac:dyDescent="0.25">
      <c r="A446" s="207" t="s">
        <v>503</v>
      </c>
      <c r="B446" s="171"/>
      <c r="C446" s="171"/>
      <c r="D446" s="113"/>
      <c r="E446" s="113"/>
      <c r="F446" s="113"/>
      <c r="G446" s="114"/>
      <c r="H446" s="114"/>
      <c r="I446" s="114"/>
      <c r="J446" s="114"/>
      <c r="K446" s="114"/>
      <c r="L446" s="114"/>
      <c r="M446" s="114"/>
      <c r="N446" s="114"/>
      <c r="O446" s="114"/>
      <c r="P446" s="115"/>
      <c r="Q446" s="116"/>
      <c r="R446" s="10"/>
      <c r="S446" s="10"/>
      <c r="T446" s="81"/>
      <c r="U446" s="368"/>
      <c r="V446" s="369"/>
    </row>
    <row r="447" spans="1:22" ht="15.75" x14ac:dyDescent="0.25">
      <c r="A447" s="207" t="s">
        <v>504</v>
      </c>
      <c r="B447" s="171"/>
      <c r="C447" s="171"/>
      <c r="D447" s="113"/>
      <c r="E447" s="113"/>
      <c r="F447" s="113"/>
      <c r="G447" s="114"/>
      <c r="H447" s="114"/>
      <c r="I447" s="114"/>
      <c r="J447" s="114"/>
      <c r="K447" s="114"/>
      <c r="L447" s="114"/>
      <c r="M447" s="114"/>
      <c r="N447" s="114"/>
      <c r="O447" s="114"/>
      <c r="P447" s="115"/>
      <c r="Q447" s="116"/>
      <c r="R447" s="10"/>
      <c r="S447" s="10"/>
      <c r="T447" s="81"/>
      <c r="U447" s="368"/>
      <c r="V447" s="369"/>
    </row>
    <row r="448" spans="1:22" ht="15.75" x14ac:dyDescent="0.25">
      <c r="A448" s="207" t="s">
        <v>505</v>
      </c>
      <c r="B448" s="171"/>
      <c r="C448" s="171"/>
      <c r="D448" s="113"/>
      <c r="E448" s="113"/>
      <c r="F448" s="113"/>
      <c r="G448" s="114"/>
      <c r="H448" s="114"/>
      <c r="I448" s="114"/>
      <c r="J448" s="114"/>
      <c r="K448" s="114"/>
      <c r="L448" s="114"/>
      <c r="M448" s="114"/>
      <c r="N448" s="114"/>
      <c r="O448" s="114"/>
      <c r="P448" s="115"/>
      <c r="Q448" s="116"/>
      <c r="R448" s="10"/>
      <c r="S448" s="10"/>
      <c r="T448" s="81"/>
      <c r="U448" s="368"/>
      <c r="V448" s="369"/>
    </row>
    <row r="449" spans="1:22" ht="15.75" x14ac:dyDescent="0.25">
      <c r="A449" s="207" t="s">
        <v>506</v>
      </c>
      <c r="B449" s="171"/>
      <c r="C449" s="171"/>
      <c r="D449" s="113"/>
      <c r="E449" s="113"/>
      <c r="F449" s="113"/>
      <c r="G449" s="114"/>
      <c r="H449" s="114"/>
      <c r="I449" s="114"/>
      <c r="J449" s="114"/>
      <c r="K449" s="114"/>
      <c r="L449" s="114"/>
      <c r="M449" s="114"/>
      <c r="N449" s="114"/>
      <c r="O449" s="114"/>
      <c r="P449" s="115"/>
      <c r="Q449" s="116"/>
      <c r="R449" s="10"/>
      <c r="S449" s="10"/>
      <c r="T449" s="81"/>
      <c r="U449" s="368"/>
      <c r="V449" s="369"/>
    </row>
    <row r="450" spans="1:22" ht="15.75" x14ac:dyDescent="0.25">
      <c r="A450" s="207" t="s">
        <v>507</v>
      </c>
      <c r="B450" s="171"/>
      <c r="C450" s="171"/>
      <c r="D450" s="113"/>
      <c r="E450" s="113"/>
      <c r="F450" s="113"/>
      <c r="G450" s="114"/>
      <c r="H450" s="114"/>
      <c r="I450" s="114"/>
      <c r="J450" s="114"/>
      <c r="K450" s="114"/>
      <c r="L450" s="114"/>
      <c r="M450" s="114"/>
      <c r="N450" s="114"/>
      <c r="O450" s="114"/>
      <c r="P450" s="115"/>
      <c r="Q450" s="116"/>
      <c r="R450" s="10"/>
      <c r="S450" s="10"/>
      <c r="T450" s="81"/>
      <c r="U450" s="368"/>
      <c r="V450" s="369"/>
    </row>
    <row r="451" spans="1:22" ht="15.75" x14ac:dyDescent="0.25">
      <c r="A451" s="207" t="s">
        <v>508</v>
      </c>
      <c r="B451" s="171"/>
      <c r="C451" s="171"/>
      <c r="D451" s="113"/>
      <c r="E451" s="113"/>
      <c r="F451" s="113"/>
      <c r="G451" s="114"/>
      <c r="H451" s="114"/>
      <c r="I451" s="114"/>
      <c r="J451" s="114"/>
      <c r="K451" s="114"/>
      <c r="L451" s="114"/>
      <c r="M451" s="114"/>
      <c r="N451" s="114"/>
      <c r="O451" s="114"/>
      <c r="P451" s="115"/>
      <c r="Q451" s="116"/>
      <c r="R451" s="10"/>
      <c r="S451" s="10"/>
      <c r="T451" s="81"/>
      <c r="U451" s="368"/>
      <c r="V451" s="369"/>
    </row>
    <row r="452" spans="1:22" ht="15.75" x14ac:dyDescent="0.25">
      <c r="A452" s="207" t="s">
        <v>509</v>
      </c>
      <c r="B452" s="171"/>
      <c r="C452" s="171"/>
      <c r="D452" s="113"/>
      <c r="E452" s="113"/>
      <c r="F452" s="113"/>
      <c r="G452" s="114"/>
      <c r="H452" s="114"/>
      <c r="I452" s="114"/>
      <c r="J452" s="114"/>
      <c r="K452" s="114"/>
      <c r="L452" s="114"/>
      <c r="M452" s="114"/>
      <c r="N452" s="114"/>
      <c r="O452" s="114"/>
      <c r="P452" s="115"/>
      <c r="Q452" s="116"/>
      <c r="R452" s="10"/>
      <c r="S452" s="10"/>
      <c r="T452" s="81"/>
      <c r="U452" s="368"/>
      <c r="V452" s="369"/>
    </row>
    <row r="453" spans="1:22" ht="15.75" x14ac:dyDescent="0.25">
      <c r="A453" s="207" t="s">
        <v>510</v>
      </c>
      <c r="B453" s="171"/>
      <c r="C453" s="171"/>
      <c r="D453" s="113"/>
      <c r="E453" s="113"/>
      <c r="F453" s="113"/>
      <c r="G453" s="114"/>
      <c r="H453" s="114"/>
      <c r="I453" s="114"/>
      <c r="J453" s="114"/>
      <c r="K453" s="114"/>
      <c r="L453" s="114"/>
      <c r="M453" s="114"/>
      <c r="N453" s="114"/>
      <c r="O453" s="114"/>
      <c r="P453" s="115"/>
      <c r="Q453" s="116"/>
      <c r="R453" s="10"/>
      <c r="S453" s="10"/>
      <c r="T453" s="81"/>
      <c r="U453" s="368"/>
      <c r="V453" s="369"/>
    </row>
    <row r="454" spans="1:22" ht="15.75" x14ac:dyDescent="0.25">
      <c r="A454" s="207" t="s">
        <v>511</v>
      </c>
      <c r="B454" s="171"/>
      <c r="C454" s="171"/>
      <c r="D454" s="113"/>
      <c r="E454" s="113"/>
      <c r="F454" s="113"/>
      <c r="G454" s="114"/>
      <c r="H454" s="114"/>
      <c r="I454" s="114"/>
      <c r="J454" s="114"/>
      <c r="K454" s="114"/>
      <c r="L454" s="114"/>
      <c r="M454" s="114"/>
      <c r="N454" s="114"/>
      <c r="O454" s="114"/>
      <c r="P454" s="115"/>
      <c r="Q454" s="116"/>
      <c r="R454" s="10"/>
      <c r="S454" s="10"/>
      <c r="T454" s="81"/>
      <c r="U454" s="368"/>
      <c r="V454" s="369"/>
    </row>
    <row r="455" spans="1:22" ht="15.75" x14ac:dyDescent="0.25">
      <c r="A455" s="207" t="s">
        <v>512</v>
      </c>
      <c r="B455" s="171"/>
      <c r="C455" s="171"/>
      <c r="D455" s="113"/>
      <c r="E455" s="113"/>
      <c r="F455" s="113"/>
      <c r="G455" s="114"/>
      <c r="H455" s="114"/>
      <c r="I455" s="114"/>
      <c r="J455" s="114"/>
      <c r="K455" s="114"/>
      <c r="L455" s="114"/>
      <c r="M455" s="114"/>
      <c r="N455" s="114"/>
      <c r="O455" s="114"/>
      <c r="P455" s="115"/>
      <c r="Q455" s="116"/>
      <c r="R455" s="10"/>
      <c r="S455" s="10"/>
      <c r="T455" s="81"/>
      <c r="U455" s="368"/>
      <c r="V455" s="369"/>
    </row>
    <row r="456" spans="1:22" ht="15.75" x14ac:dyDescent="0.25">
      <c r="A456" s="207" t="s">
        <v>513</v>
      </c>
      <c r="B456" s="171"/>
      <c r="C456" s="171"/>
      <c r="D456" s="113"/>
      <c r="E456" s="113"/>
      <c r="F456" s="113"/>
      <c r="G456" s="114"/>
      <c r="H456" s="114"/>
      <c r="I456" s="114"/>
      <c r="J456" s="114"/>
      <c r="K456" s="114"/>
      <c r="L456" s="114"/>
      <c r="M456" s="114"/>
      <c r="N456" s="114"/>
      <c r="O456" s="114"/>
      <c r="P456" s="115"/>
      <c r="Q456" s="116"/>
      <c r="R456" s="10"/>
      <c r="S456" s="10"/>
      <c r="T456" s="81"/>
      <c r="U456" s="368"/>
      <c r="V456" s="369"/>
    </row>
    <row r="457" spans="1:22" ht="15.75" x14ac:dyDescent="0.25">
      <c r="A457" s="207" t="s">
        <v>514</v>
      </c>
      <c r="B457" s="171"/>
      <c r="C457" s="171"/>
      <c r="D457" s="113"/>
      <c r="E457" s="113"/>
      <c r="F457" s="113"/>
      <c r="G457" s="114"/>
      <c r="H457" s="114"/>
      <c r="I457" s="114"/>
      <c r="J457" s="114"/>
      <c r="K457" s="114"/>
      <c r="L457" s="114"/>
      <c r="M457" s="114"/>
      <c r="N457" s="114"/>
      <c r="O457" s="114"/>
      <c r="P457" s="115"/>
      <c r="Q457" s="116"/>
      <c r="R457" s="10"/>
      <c r="S457" s="10"/>
      <c r="T457" s="81"/>
      <c r="U457" s="368"/>
      <c r="V457" s="369"/>
    </row>
    <row r="458" spans="1:22" ht="15.75" x14ac:dyDescent="0.25">
      <c r="A458" s="207" t="s">
        <v>515</v>
      </c>
      <c r="B458" s="171"/>
      <c r="C458" s="171"/>
      <c r="D458" s="113"/>
      <c r="E458" s="113"/>
      <c r="F458" s="113"/>
      <c r="G458" s="114"/>
      <c r="H458" s="114"/>
      <c r="I458" s="114"/>
      <c r="J458" s="114"/>
      <c r="K458" s="114"/>
      <c r="L458" s="114"/>
      <c r="M458" s="114"/>
      <c r="N458" s="114"/>
      <c r="O458" s="114"/>
      <c r="P458" s="115"/>
      <c r="Q458" s="116"/>
      <c r="R458" s="10"/>
      <c r="S458" s="10"/>
      <c r="T458" s="81"/>
      <c r="U458" s="368"/>
      <c r="V458" s="369"/>
    </row>
    <row r="459" spans="1:22" ht="15.75" x14ac:dyDescent="0.25">
      <c r="A459" s="207" t="s">
        <v>516</v>
      </c>
      <c r="B459" s="171"/>
      <c r="C459" s="171"/>
      <c r="D459" s="113"/>
      <c r="E459" s="113"/>
      <c r="F459" s="113"/>
      <c r="G459" s="114"/>
      <c r="H459" s="114"/>
      <c r="I459" s="114"/>
      <c r="J459" s="114"/>
      <c r="K459" s="114"/>
      <c r="L459" s="114"/>
      <c r="M459" s="114"/>
      <c r="N459" s="114"/>
      <c r="O459" s="114"/>
      <c r="P459" s="115"/>
      <c r="Q459" s="116"/>
      <c r="R459" s="10"/>
      <c r="S459" s="10"/>
      <c r="T459" s="81"/>
      <c r="U459" s="368"/>
      <c r="V459" s="369"/>
    </row>
    <row r="460" spans="1:22" ht="15.75" x14ac:dyDescent="0.25">
      <c r="A460" s="207" t="s">
        <v>517</v>
      </c>
      <c r="B460" s="171"/>
      <c r="C460" s="171"/>
      <c r="D460" s="113"/>
      <c r="E460" s="113"/>
      <c r="F460" s="113"/>
      <c r="G460" s="114"/>
      <c r="H460" s="114"/>
      <c r="I460" s="114"/>
      <c r="J460" s="114"/>
      <c r="K460" s="114"/>
      <c r="L460" s="114"/>
      <c r="M460" s="114"/>
      <c r="N460" s="114"/>
      <c r="O460" s="114"/>
      <c r="P460" s="115"/>
      <c r="Q460" s="116"/>
      <c r="R460" s="10"/>
      <c r="S460" s="10"/>
      <c r="T460" s="81"/>
      <c r="U460" s="368"/>
      <c r="V460" s="369"/>
    </row>
    <row r="461" spans="1:22" ht="15.75" x14ac:dyDescent="0.25">
      <c r="A461" s="207" t="s">
        <v>518</v>
      </c>
      <c r="B461" s="171"/>
      <c r="C461" s="171"/>
      <c r="D461" s="113"/>
      <c r="E461" s="113"/>
      <c r="F461" s="113"/>
      <c r="G461" s="114"/>
      <c r="H461" s="114"/>
      <c r="I461" s="114"/>
      <c r="J461" s="114"/>
      <c r="K461" s="114"/>
      <c r="L461" s="114"/>
      <c r="M461" s="114"/>
      <c r="N461" s="114"/>
      <c r="O461" s="114"/>
      <c r="P461" s="115"/>
      <c r="Q461" s="116"/>
      <c r="R461" s="10"/>
      <c r="S461" s="10"/>
      <c r="T461" s="81"/>
      <c r="U461" s="368"/>
      <c r="V461" s="369"/>
    </row>
    <row r="462" spans="1:22" ht="15.75" x14ac:dyDescent="0.25">
      <c r="A462" s="207" t="s">
        <v>519</v>
      </c>
      <c r="B462" s="171"/>
      <c r="C462" s="171"/>
      <c r="D462" s="113"/>
      <c r="E462" s="113"/>
      <c r="F462" s="113"/>
      <c r="G462" s="114"/>
      <c r="H462" s="114"/>
      <c r="I462" s="114"/>
      <c r="J462" s="114"/>
      <c r="K462" s="114"/>
      <c r="L462" s="114"/>
      <c r="M462" s="114"/>
      <c r="N462" s="114"/>
      <c r="O462" s="114"/>
      <c r="P462" s="115"/>
      <c r="Q462" s="116"/>
      <c r="R462" s="10"/>
      <c r="S462" s="10"/>
      <c r="T462" s="81"/>
      <c r="U462" s="368"/>
      <c r="V462" s="369"/>
    </row>
    <row r="463" spans="1:22" ht="15.75" x14ac:dyDescent="0.25">
      <c r="A463" s="207" t="s">
        <v>520</v>
      </c>
      <c r="B463" s="171"/>
      <c r="C463" s="171"/>
      <c r="D463" s="113"/>
      <c r="E463" s="113"/>
      <c r="F463" s="113"/>
      <c r="G463" s="114"/>
      <c r="H463" s="114"/>
      <c r="I463" s="114"/>
      <c r="J463" s="114"/>
      <c r="K463" s="114"/>
      <c r="L463" s="114"/>
      <c r="M463" s="114"/>
      <c r="N463" s="114"/>
      <c r="O463" s="114"/>
      <c r="P463" s="115"/>
      <c r="Q463" s="116"/>
      <c r="R463" s="10"/>
      <c r="S463" s="10"/>
      <c r="T463" s="81"/>
      <c r="U463" s="368"/>
      <c r="V463" s="369"/>
    </row>
    <row r="464" spans="1:22" ht="15.75" x14ac:dyDescent="0.25">
      <c r="A464" s="207" t="s">
        <v>521</v>
      </c>
      <c r="B464" s="171"/>
      <c r="C464" s="171"/>
      <c r="D464" s="113"/>
      <c r="E464" s="113"/>
      <c r="F464" s="113"/>
      <c r="G464" s="114"/>
      <c r="H464" s="114"/>
      <c r="I464" s="114"/>
      <c r="J464" s="114"/>
      <c r="K464" s="114"/>
      <c r="L464" s="114"/>
      <c r="M464" s="114"/>
      <c r="N464" s="114"/>
      <c r="O464" s="114"/>
      <c r="P464" s="115"/>
      <c r="Q464" s="116"/>
      <c r="R464" s="10"/>
      <c r="S464" s="10"/>
      <c r="T464" s="81"/>
      <c r="U464" s="368"/>
      <c r="V464" s="369"/>
    </row>
    <row r="465" spans="1:22" ht="15.75" x14ac:dyDescent="0.25">
      <c r="A465" s="207" t="s">
        <v>522</v>
      </c>
      <c r="B465" s="171"/>
      <c r="C465" s="171"/>
      <c r="D465" s="113"/>
      <c r="E465" s="113"/>
      <c r="F465" s="113"/>
      <c r="G465" s="114"/>
      <c r="H465" s="114"/>
      <c r="I465" s="114"/>
      <c r="J465" s="114"/>
      <c r="K465" s="114"/>
      <c r="L465" s="114"/>
      <c r="M465" s="114"/>
      <c r="N465" s="114"/>
      <c r="O465" s="114"/>
      <c r="P465" s="115"/>
      <c r="Q465" s="116"/>
      <c r="R465" s="10"/>
      <c r="S465" s="10"/>
      <c r="T465" s="81"/>
      <c r="U465" s="368"/>
      <c r="V465" s="369"/>
    </row>
    <row r="466" spans="1:22" ht="15.75" x14ac:dyDescent="0.25">
      <c r="A466" s="207" t="s">
        <v>523</v>
      </c>
      <c r="B466" s="171"/>
      <c r="C466" s="171"/>
      <c r="D466" s="113"/>
      <c r="E466" s="113"/>
      <c r="F466" s="113"/>
      <c r="G466" s="114"/>
      <c r="H466" s="114"/>
      <c r="I466" s="114"/>
      <c r="J466" s="114"/>
      <c r="K466" s="114"/>
      <c r="L466" s="114"/>
      <c r="M466" s="114"/>
      <c r="N466" s="114"/>
      <c r="O466" s="114"/>
      <c r="P466" s="115"/>
      <c r="Q466" s="116"/>
      <c r="R466" s="10"/>
      <c r="S466" s="10"/>
      <c r="T466" s="81"/>
      <c r="U466" s="368"/>
      <c r="V466" s="369"/>
    </row>
    <row r="467" spans="1:22" ht="15.75" x14ac:dyDescent="0.25">
      <c r="A467" s="207" t="s">
        <v>524</v>
      </c>
      <c r="B467" s="171"/>
      <c r="C467" s="171"/>
      <c r="D467" s="113"/>
      <c r="E467" s="113"/>
      <c r="F467" s="113"/>
      <c r="G467" s="114"/>
      <c r="H467" s="114"/>
      <c r="I467" s="114"/>
      <c r="J467" s="114"/>
      <c r="K467" s="114"/>
      <c r="L467" s="114"/>
      <c r="M467" s="114"/>
      <c r="N467" s="114"/>
      <c r="O467" s="114"/>
      <c r="P467" s="115"/>
      <c r="Q467" s="116"/>
      <c r="R467" s="10"/>
      <c r="S467" s="10"/>
      <c r="T467" s="81"/>
      <c r="U467" s="368"/>
      <c r="V467" s="369"/>
    </row>
    <row r="468" spans="1:22" ht="15.75" x14ac:dyDescent="0.25">
      <c r="A468" s="207" t="s">
        <v>525</v>
      </c>
      <c r="B468" s="171"/>
      <c r="C468" s="171"/>
      <c r="D468" s="113"/>
      <c r="E468" s="113"/>
      <c r="F468" s="113"/>
      <c r="G468" s="114"/>
      <c r="H468" s="114"/>
      <c r="I468" s="114"/>
      <c r="J468" s="114"/>
      <c r="K468" s="114"/>
      <c r="L468" s="114"/>
      <c r="M468" s="114"/>
      <c r="N468" s="114"/>
      <c r="O468" s="114"/>
      <c r="P468" s="115"/>
      <c r="Q468" s="116"/>
      <c r="R468" s="10"/>
      <c r="S468" s="10"/>
      <c r="T468" s="81"/>
      <c r="U468" s="368"/>
      <c r="V468" s="369"/>
    </row>
    <row r="469" spans="1:22" ht="15.75" x14ac:dyDescent="0.25">
      <c r="A469" s="207" t="s">
        <v>526</v>
      </c>
      <c r="B469" s="171"/>
      <c r="C469" s="171"/>
      <c r="D469" s="113"/>
      <c r="E469" s="113"/>
      <c r="F469" s="113"/>
      <c r="G469" s="114"/>
      <c r="H469" s="114"/>
      <c r="I469" s="114"/>
      <c r="J469" s="114"/>
      <c r="K469" s="114"/>
      <c r="L469" s="114"/>
      <c r="M469" s="114"/>
      <c r="N469" s="114"/>
      <c r="O469" s="114"/>
      <c r="P469" s="115"/>
      <c r="Q469" s="116"/>
      <c r="R469" s="10"/>
      <c r="S469" s="10"/>
      <c r="T469" s="81"/>
      <c r="U469" s="368"/>
      <c r="V469" s="369"/>
    </row>
    <row r="470" spans="1:22" ht="15.75" x14ac:dyDescent="0.25">
      <c r="A470" s="207" t="s">
        <v>527</v>
      </c>
      <c r="B470" s="171"/>
      <c r="C470" s="171"/>
      <c r="D470" s="113"/>
      <c r="E470" s="113"/>
      <c r="F470" s="113"/>
      <c r="G470" s="114"/>
      <c r="H470" s="114"/>
      <c r="I470" s="114"/>
      <c r="J470" s="114"/>
      <c r="K470" s="114"/>
      <c r="L470" s="114"/>
      <c r="M470" s="114"/>
      <c r="N470" s="114"/>
      <c r="O470" s="114"/>
      <c r="P470" s="115"/>
      <c r="Q470" s="116"/>
      <c r="R470" s="10"/>
      <c r="S470" s="10"/>
      <c r="T470" s="81"/>
      <c r="U470" s="368"/>
      <c r="V470" s="369"/>
    </row>
    <row r="471" spans="1:22" ht="15.75" x14ac:dyDescent="0.25">
      <c r="A471" s="207" t="s">
        <v>528</v>
      </c>
      <c r="B471" s="171"/>
      <c r="C471" s="171"/>
      <c r="D471" s="113"/>
      <c r="E471" s="113"/>
      <c r="F471" s="113"/>
      <c r="G471" s="114"/>
      <c r="H471" s="114"/>
      <c r="I471" s="114"/>
      <c r="J471" s="114"/>
      <c r="K471" s="114"/>
      <c r="L471" s="114"/>
      <c r="M471" s="114"/>
      <c r="N471" s="114"/>
      <c r="O471" s="114"/>
      <c r="P471" s="115"/>
      <c r="Q471" s="116"/>
      <c r="R471" s="10"/>
      <c r="S471" s="10"/>
      <c r="T471" s="81"/>
      <c r="U471" s="368"/>
      <c r="V471" s="369"/>
    </row>
    <row r="472" spans="1:22" ht="15.75" x14ac:dyDescent="0.25">
      <c r="A472" s="207" t="s">
        <v>529</v>
      </c>
      <c r="B472" s="171"/>
      <c r="C472" s="171"/>
      <c r="D472" s="113"/>
      <c r="E472" s="113"/>
      <c r="F472" s="113"/>
      <c r="G472" s="114"/>
      <c r="H472" s="114"/>
      <c r="I472" s="114"/>
      <c r="J472" s="114"/>
      <c r="K472" s="114"/>
      <c r="L472" s="114"/>
      <c r="M472" s="114"/>
      <c r="N472" s="114"/>
      <c r="O472" s="114"/>
      <c r="P472" s="115"/>
      <c r="Q472" s="116"/>
      <c r="R472" s="10"/>
      <c r="S472" s="10"/>
      <c r="T472" s="81"/>
      <c r="U472" s="368"/>
      <c r="V472" s="369"/>
    </row>
    <row r="473" spans="1:22" ht="15.75" x14ac:dyDescent="0.25">
      <c r="A473" s="207" t="s">
        <v>530</v>
      </c>
      <c r="B473" s="171"/>
      <c r="C473" s="171"/>
      <c r="D473" s="113"/>
      <c r="E473" s="113"/>
      <c r="F473" s="113"/>
      <c r="G473" s="114"/>
      <c r="H473" s="114"/>
      <c r="I473" s="114"/>
      <c r="J473" s="114"/>
      <c r="K473" s="114"/>
      <c r="L473" s="114"/>
      <c r="M473" s="114"/>
      <c r="N473" s="114"/>
      <c r="O473" s="114"/>
      <c r="P473" s="115"/>
      <c r="Q473" s="116"/>
      <c r="R473" s="10"/>
      <c r="S473" s="10"/>
      <c r="T473" s="81"/>
      <c r="U473" s="368"/>
      <c r="V473" s="369"/>
    </row>
    <row r="474" spans="1:22" ht="15.75" x14ac:dyDescent="0.25">
      <c r="A474" s="207" t="s">
        <v>531</v>
      </c>
      <c r="B474" s="171"/>
      <c r="C474" s="171"/>
      <c r="D474" s="113"/>
      <c r="E474" s="113"/>
      <c r="F474" s="113"/>
      <c r="G474" s="114"/>
      <c r="H474" s="114"/>
      <c r="I474" s="114"/>
      <c r="J474" s="114"/>
      <c r="K474" s="114"/>
      <c r="L474" s="114"/>
      <c r="M474" s="114"/>
      <c r="N474" s="114"/>
      <c r="O474" s="114"/>
      <c r="P474" s="115"/>
      <c r="Q474" s="116"/>
      <c r="R474" s="10"/>
      <c r="S474" s="10"/>
      <c r="T474" s="81"/>
      <c r="U474" s="368"/>
      <c r="V474" s="369"/>
    </row>
    <row r="475" spans="1:22" ht="15.75" x14ac:dyDescent="0.25">
      <c r="A475" s="207" t="s">
        <v>532</v>
      </c>
      <c r="B475" s="171"/>
      <c r="C475" s="171"/>
      <c r="D475" s="113"/>
      <c r="E475" s="113"/>
      <c r="F475" s="113"/>
      <c r="G475" s="114"/>
      <c r="H475" s="114"/>
      <c r="I475" s="114"/>
      <c r="J475" s="114"/>
      <c r="K475" s="114"/>
      <c r="L475" s="114"/>
      <c r="M475" s="114"/>
      <c r="N475" s="114"/>
      <c r="O475" s="114"/>
      <c r="P475" s="115"/>
      <c r="Q475" s="116"/>
      <c r="R475" s="10"/>
      <c r="S475" s="10"/>
      <c r="T475" s="81"/>
      <c r="U475" s="368"/>
      <c r="V475" s="369"/>
    </row>
    <row r="476" spans="1:22" ht="15.75" x14ac:dyDescent="0.25">
      <c r="A476" s="207" t="s">
        <v>533</v>
      </c>
      <c r="B476" s="171"/>
      <c r="C476" s="171"/>
      <c r="D476" s="113"/>
      <c r="E476" s="113"/>
      <c r="F476" s="113"/>
      <c r="G476" s="114"/>
      <c r="H476" s="114"/>
      <c r="I476" s="114"/>
      <c r="J476" s="114"/>
      <c r="K476" s="114"/>
      <c r="L476" s="114"/>
      <c r="M476" s="114"/>
      <c r="N476" s="114"/>
      <c r="O476" s="114"/>
      <c r="P476" s="115"/>
      <c r="Q476" s="116"/>
      <c r="R476" s="10"/>
      <c r="S476" s="10"/>
      <c r="T476" s="81"/>
      <c r="U476" s="368"/>
      <c r="V476" s="369"/>
    </row>
    <row r="477" spans="1:22" ht="15.75" x14ac:dyDescent="0.25">
      <c r="A477" s="207" t="s">
        <v>534</v>
      </c>
      <c r="B477" s="171"/>
      <c r="C477" s="171"/>
      <c r="D477" s="113"/>
      <c r="E477" s="113"/>
      <c r="F477" s="113"/>
      <c r="G477" s="114"/>
      <c r="H477" s="114"/>
      <c r="I477" s="114"/>
      <c r="J477" s="114"/>
      <c r="K477" s="114"/>
      <c r="L477" s="114"/>
      <c r="M477" s="114"/>
      <c r="N477" s="114"/>
      <c r="O477" s="114"/>
      <c r="P477" s="115"/>
      <c r="Q477" s="116"/>
      <c r="R477" s="10"/>
      <c r="S477" s="10"/>
      <c r="T477" s="81"/>
      <c r="U477" s="368"/>
      <c r="V477" s="369"/>
    </row>
    <row r="478" spans="1:22" ht="15.75" x14ac:dyDescent="0.25">
      <c r="A478" s="207" t="s">
        <v>535</v>
      </c>
      <c r="B478" s="171"/>
      <c r="C478" s="171"/>
      <c r="D478" s="113"/>
      <c r="E478" s="113"/>
      <c r="F478" s="113"/>
      <c r="G478" s="114"/>
      <c r="H478" s="114"/>
      <c r="I478" s="114"/>
      <c r="J478" s="114"/>
      <c r="K478" s="114"/>
      <c r="L478" s="114"/>
      <c r="M478" s="114"/>
      <c r="N478" s="114"/>
      <c r="O478" s="114"/>
      <c r="P478" s="115"/>
      <c r="Q478" s="116"/>
      <c r="R478" s="10"/>
      <c r="S478" s="10"/>
      <c r="T478" s="81"/>
      <c r="U478" s="368"/>
      <c r="V478" s="369"/>
    </row>
    <row r="479" spans="1:22" ht="15.75" x14ac:dyDescent="0.25">
      <c r="A479" s="207" t="s">
        <v>536</v>
      </c>
      <c r="B479" s="171"/>
      <c r="C479" s="171"/>
      <c r="D479" s="113"/>
      <c r="E479" s="113"/>
      <c r="F479" s="113"/>
      <c r="G479" s="114"/>
      <c r="H479" s="114"/>
      <c r="I479" s="114"/>
      <c r="J479" s="114"/>
      <c r="K479" s="114"/>
      <c r="L479" s="114"/>
      <c r="M479" s="114"/>
      <c r="N479" s="114"/>
      <c r="O479" s="114"/>
      <c r="P479" s="115"/>
      <c r="Q479" s="116"/>
      <c r="R479" s="10"/>
      <c r="S479" s="10"/>
      <c r="T479" s="81"/>
      <c r="U479" s="368"/>
      <c r="V479" s="369"/>
    </row>
    <row r="480" spans="1:22" ht="15.75" x14ac:dyDescent="0.25">
      <c r="A480" s="207" t="s">
        <v>537</v>
      </c>
      <c r="B480" s="171"/>
      <c r="C480" s="171"/>
      <c r="D480" s="113"/>
      <c r="E480" s="113"/>
      <c r="F480" s="113"/>
      <c r="G480" s="114"/>
      <c r="H480" s="114"/>
      <c r="I480" s="114"/>
      <c r="J480" s="114"/>
      <c r="K480" s="114"/>
      <c r="L480" s="114"/>
      <c r="M480" s="114"/>
      <c r="N480" s="114"/>
      <c r="O480" s="114"/>
      <c r="P480" s="115"/>
      <c r="Q480" s="116"/>
      <c r="R480" s="10"/>
      <c r="S480" s="10"/>
      <c r="T480" s="81"/>
      <c r="U480" s="368"/>
      <c r="V480" s="369"/>
    </row>
    <row r="481" spans="1:22" ht="15.75" x14ac:dyDescent="0.25">
      <c r="A481" s="207" t="s">
        <v>538</v>
      </c>
      <c r="B481" s="171"/>
      <c r="C481" s="171"/>
      <c r="D481" s="113"/>
      <c r="E481" s="113"/>
      <c r="F481" s="113"/>
      <c r="G481" s="114"/>
      <c r="H481" s="114"/>
      <c r="I481" s="114"/>
      <c r="J481" s="114"/>
      <c r="K481" s="114"/>
      <c r="L481" s="114"/>
      <c r="M481" s="114"/>
      <c r="N481" s="114"/>
      <c r="O481" s="114"/>
      <c r="P481" s="115"/>
      <c r="Q481" s="116"/>
      <c r="R481" s="10"/>
      <c r="S481" s="10"/>
      <c r="T481" s="81"/>
      <c r="U481" s="368"/>
      <c r="V481" s="369"/>
    </row>
    <row r="482" spans="1:22" ht="15.75" x14ac:dyDescent="0.25">
      <c r="A482" s="207" t="s">
        <v>539</v>
      </c>
      <c r="B482" s="171"/>
      <c r="C482" s="171"/>
      <c r="D482" s="113"/>
      <c r="E482" s="113"/>
      <c r="F482" s="113"/>
      <c r="G482" s="114"/>
      <c r="H482" s="114"/>
      <c r="I482" s="114"/>
      <c r="J482" s="114"/>
      <c r="K482" s="114"/>
      <c r="L482" s="114"/>
      <c r="M482" s="114"/>
      <c r="N482" s="114"/>
      <c r="O482" s="114"/>
      <c r="P482" s="115"/>
      <c r="Q482" s="116"/>
      <c r="R482" s="10"/>
      <c r="S482" s="10"/>
      <c r="T482" s="81"/>
      <c r="U482" s="368"/>
      <c r="V482" s="369"/>
    </row>
    <row r="483" spans="1:22" ht="15.75" x14ac:dyDescent="0.25">
      <c r="A483" s="207" t="s">
        <v>540</v>
      </c>
      <c r="B483" s="171"/>
      <c r="C483" s="171"/>
      <c r="D483" s="113"/>
      <c r="E483" s="113"/>
      <c r="F483" s="113"/>
      <c r="G483" s="114"/>
      <c r="H483" s="114"/>
      <c r="I483" s="114"/>
      <c r="J483" s="114"/>
      <c r="K483" s="114"/>
      <c r="L483" s="114"/>
      <c r="M483" s="114"/>
      <c r="N483" s="114"/>
      <c r="O483" s="114"/>
      <c r="P483" s="115"/>
      <c r="Q483" s="116"/>
      <c r="R483" s="10"/>
      <c r="S483" s="10"/>
      <c r="T483" s="81"/>
      <c r="U483" s="368"/>
      <c r="V483" s="369"/>
    </row>
    <row r="484" spans="1:22" ht="15.75" x14ac:dyDescent="0.25">
      <c r="A484" s="207" t="s">
        <v>541</v>
      </c>
      <c r="B484" s="171"/>
      <c r="C484" s="171"/>
      <c r="D484" s="113"/>
      <c r="E484" s="113"/>
      <c r="F484" s="113"/>
      <c r="G484" s="114"/>
      <c r="H484" s="114"/>
      <c r="I484" s="114"/>
      <c r="J484" s="114"/>
      <c r="K484" s="114"/>
      <c r="L484" s="114"/>
      <c r="M484" s="114"/>
      <c r="N484" s="114"/>
      <c r="O484" s="114"/>
      <c r="P484" s="115"/>
      <c r="Q484" s="116"/>
      <c r="R484" s="10"/>
      <c r="S484" s="10"/>
      <c r="T484" s="81"/>
      <c r="U484" s="368"/>
      <c r="V484" s="369"/>
    </row>
    <row r="485" spans="1:22" ht="15.75" x14ac:dyDescent="0.25">
      <c r="A485" s="207" t="s">
        <v>542</v>
      </c>
      <c r="B485" s="171"/>
      <c r="C485" s="171"/>
      <c r="D485" s="113"/>
      <c r="E485" s="113"/>
      <c r="F485" s="113"/>
      <c r="G485" s="114"/>
      <c r="H485" s="114"/>
      <c r="I485" s="114"/>
      <c r="J485" s="114"/>
      <c r="K485" s="114"/>
      <c r="L485" s="114"/>
      <c r="M485" s="114"/>
      <c r="N485" s="114"/>
      <c r="O485" s="114"/>
      <c r="P485" s="115"/>
      <c r="Q485" s="116"/>
      <c r="R485" s="10"/>
      <c r="S485" s="10"/>
      <c r="T485" s="81"/>
      <c r="U485" s="368"/>
      <c r="V485" s="369"/>
    </row>
    <row r="486" spans="1:22" ht="15.75" x14ac:dyDescent="0.25">
      <c r="A486" s="207" t="s">
        <v>543</v>
      </c>
      <c r="B486" s="171"/>
      <c r="C486" s="171"/>
      <c r="D486" s="113"/>
      <c r="E486" s="113"/>
      <c r="F486" s="113"/>
      <c r="G486" s="114"/>
      <c r="H486" s="114"/>
      <c r="I486" s="114"/>
      <c r="J486" s="114"/>
      <c r="K486" s="114"/>
      <c r="L486" s="114"/>
      <c r="M486" s="114"/>
      <c r="N486" s="114"/>
      <c r="O486" s="114"/>
      <c r="P486" s="115"/>
      <c r="Q486" s="116"/>
      <c r="R486" s="10"/>
      <c r="S486" s="10"/>
      <c r="T486" s="81"/>
      <c r="U486" s="368"/>
      <c r="V486" s="369"/>
    </row>
    <row r="487" spans="1:22" ht="15.75" x14ac:dyDescent="0.25">
      <c r="A487" s="207" t="s">
        <v>544</v>
      </c>
      <c r="B487" s="171"/>
      <c r="C487" s="171"/>
      <c r="D487" s="113"/>
      <c r="E487" s="113"/>
      <c r="F487" s="113"/>
      <c r="G487" s="114"/>
      <c r="H487" s="114"/>
      <c r="I487" s="114"/>
      <c r="J487" s="114"/>
      <c r="K487" s="114"/>
      <c r="L487" s="114"/>
      <c r="M487" s="114"/>
      <c r="N487" s="114"/>
      <c r="O487" s="114"/>
      <c r="P487" s="115"/>
      <c r="Q487" s="116"/>
      <c r="R487" s="10"/>
      <c r="S487" s="10"/>
      <c r="T487" s="81"/>
      <c r="U487" s="368"/>
      <c r="V487" s="369"/>
    </row>
    <row r="488" spans="1:22" ht="15.75" x14ac:dyDescent="0.25">
      <c r="A488" s="207" t="s">
        <v>545</v>
      </c>
      <c r="B488" s="171"/>
      <c r="C488" s="171"/>
      <c r="D488" s="113"/>
      <c r="E488" s="113"/>
      <c r="F488" s="113"/>
      <c r="G488" s="114"/>
      <c r="H488" s="114"/>
      <c r="I488" s="114"/>
      <c r="J488" s="114"/>
      <c r="K488" s="114"/>
      <c r="L488" s="114"/>
      <c r="M488" s="114"/>
      <c r="N488" s="114"/>
      <c r="O488" s="114"/>
      <c r="P488" s="115"/>
      <c r="Q488" s="116"/>
      <c r="R488" s="10"/>
      <c r="S488" s="10"/>
      <c r="T488" s="81"/>
      <c r="U488" s="368"/>
      <c r="V488" s="369"/>
    </row>
    <row r="489" spans="1:22" ht="15.75" x14ac:dyDescent="0.25">
      <c r="A489" s="207" t="s">
        <v>546</v>
      </c>
      <c r="B489" s="171"/>
      <c r="C489" s="171"/>
      <c r="D489" s="113"/>
      <c r="E489" s="113"/>
      <c r="F489" s="113"/>
      <c r="G489" s="114"/>
      <c r="H489" s="114"/>
      <c r="I489" s="114"/>
      <c r="J489" s="114"/>
      <c r="K489" s="114"/>
      <c r="L489" s="114"/>
      <c r="M489" s="114"/>
      <c r="N489" s="114"/>
      <c r="O489" s="114"/>
      <c r="P489" s="115"/>
      <c r="Q489" s="116"/>
      <c r="R489" s="10"/>
      <c r="S489" s="10"/>
      <c r="T489" s="81"/>
      <c r="U489" s="368"/>
      <c r="V489" s="369"/>
    </row>
    <row r="490" spans="1:22" ht="15.75" x14ac:dyDescent="0.25">
      <c r="A490" s="207" t="s">
        <v>547</v>
      </c>
      <c r="B490" s="171"/>
      <c r="C490" s="171"/>
      <c r="D490" s="113"/>
      <c r="E490" s="113"/>
      <c r="F490" s="113"/>
      <c r="G490" s="114"/>
      <c r="H490" s="114"/>
      <c r="I490" s="114"/>
      <c r="J490" s="114"/>
      <c r="K490" s="114"/>
      <c r="L490" s="114"/>
      <c r="M490" s="114"/>
      <c r="N490" s="114"/>
      <c r="O490" s="114"/>
      <c r="P490" s="115"/>
      <c r="Q490" s="116"/>
      <c r="R490" s="10"/>
      <c r="S490" s="10"/>
      <c r="T490" s="81"/>
      <c r="U490" s="368"/>
      <c r="V490" s="369"/>
    </row>
    <row r="491" spans="1:22" ht="15.75" x14ac:dyDescent="0.25">
      <c r="A491" s="207" t="s">
        <v>548</v>
      </c>
      <c r="B491" s="171"/>
      <c r="C491" s="171"/>
      <c r="D491" s="113"/>
      <c r="E491" s="113"/>
      <c r="F491" s="113"/>
      <c r="G491" s="114"/>
      <c r="H491" s="114"/>
      <c r="I491" s="114"/>
      <c r="J491" s="114"/>
      <c r="K491" s="114"/>
      <c r="L491" s="114"/>
      <c r="M491" s="114"/>
      <c r="N491" s="114"/>
      <c r="O491" s="114"/>
      <c r="P491" s="115"/>
      <c r="Q491" s="116"/>
      <c r="R491" s="10"/>
      <c r="S491" s="10"/>
      <c r="T491" s="81"/>
      <c r="U491" s="368"/>
      <c r="V491" s="369"/>
    </row>
    <row r="492" spans="1:22" ht="15.75" x14ac:dyDescent="0.25">
      <c r="A492" s="207" t="s">
        <v>549</v>
      </c>
      <c r="B492" s="171"/>
      <c r="C492" s="171"/>
      <c r="D492" s="113"/>
      <c r="E492" s="113"/>
      <c r="F492" s="113"/>
      <c r="G492" s="114"/>
      <c r="H492" s="114"/>
      <c r="I492" s="114"/>
      <c r="J492" s="114"/>
      <c r="K492" s="114"/>
      <c r="L492" s="114"/>
      <c r="M492" s="114"/>
      <c r="N492" s="114"/>
      <c r="O492" s="114"/>
      <c r="P492" s="115"/>
      <c r="Q492" s="116"/>
      <c r="R492" s="10"/>
      <c r="S492" s="10"/>
      <c r="T492" s="81"/>
      <c r="U492" s="368"/>
      <c r="V492" s="369"/>
    </row>
    <row r="493" spans="1:22" ht="15.75" x14ac:dyDescent="0.25">
      <c r="A493" s="207" t="s">
        <v>550</v>
      </c>
      <c r="B493" s="171"/>
      <c r="C493" s="171"/>
      <c r="D493" s="113"/>
      <c r="E493" s="113"/>
      <c r="F493" s="113"/>
      <c r="G493" s="114"/>
      <c r="H493" s="114"/>
      <c r="I493" s="114"/>
      <c r="J493" s="114"/>
      <c r="K493" s="114"/>
      <c r="L493" s="114"/>
      <c r="M493" s="114"/>
      <c r="N493" s="114"/>
      <c r="O493" s="114"/>
      <c r="P493" s="115"/>
      <c r="Q493" s="116"/>
      <c r="R493" s="10"/>
      <c r="S493" s="10"/>
      <c r="T493" s="81"/>
      <c r="U493" s="368"/>
      <c r="V493" s="369"/>
    </row>
    <row r="494" spans="1:22" ht="15.75" x14ac:dyDescent="0.25">
      <c r="A494" s="207" t="s">
        <v>551</v>
      </c>
      <c r="B494" s="171"/>
      <c r="C494" s="171"/>
      <c r="D494" s="113"/>
      <c r="E494" s="113"/>
      <c r="F494" s="113"/>
      <c r="G494" s="114"/>
      <c r="H494" s="114"/>
      <c r="I494" s="114"/>
      <c r="J494" s="114"/>
      <c r="K494" s="114"/>
      <c r="L494" s="114"/>
      <c r="M494" s="114"/>
      <c r="N494" s="114"/>
      <c r="O494" s="114"/>
      <c r="P494" s="115"/>
      <c r="Q494" s="116"/>
      <c r="R494" s="10"/>
      <c r="S494" s="10"/>
      <c r="T494" s="81"/>
      <c r="U494" s="368"/>
      <c r="V494" s="369"/>
    </row>
    <row r="495" spans="1:22" ht="15.75" x14ac:dyDescent="0.25">
      <c r="A495" s="207" t="s">
        <v>552</v>
      </c>
      <c r="B495" s="171"/>
      <c r="C495" s="171"/>
      <c r="D495" s="113"/>
      <c r="E495" s="113"/>
      <c r="F495" s="113"/>
      <c r="G495" s="114"/>
      <c r="H495" s="114"/>
      <c r="I495" s="114"/>
      <c r="J495" s="114"/>
      <c r="K495" s="114"/>
      <c r="L495" s="114"/>
      <c r="M495" s="114"/>
      <c r="N495" s="114"/>
      <c r="O495" s="114"/>
      <c r="P495" s="115"/>
      <c r="Q495" s="116"/>
      <c r="R495" s="10"/>
      <c r="S495" s="10"/>
      <c r="T495" s="81"/>
      <c r="U495" s="368"/>
      <c r="V495" s="369"/>
    </row>
    <row r="496" spans="1:22" ht="15.75" x14ac:dyDescent="0.25">
      <c r="A496" s="207" t="s">
        <v>553</v>
      </c>
      <c r="B496" s="171"/>
      <c r="C496" s="171"/>
      <c r="D496" s="113"/>
      <c r="E496" s="113"/>
      <c r="F496" s="113"/>
      <c r="G496" s="114"/>
      <c r="H496" s="114"/>
      <c r="I496" s="114"/>
      <c r="J496" s="114"/>
      <c r="K496" s="114"/>
      <c r="L496" s="114"/>
      <c r="M496" s="114"/>
      <c r="N496" s="114"/>
      <c r="O496" s="114"/>
      <c r="P496" s="115"/>
      <c r="Q496" s="116"/>
      <c r="R496" s="10"/>
      <c r="S496" s="10"/>
      <c r="T496" s="81"/>
      <c r="U496" s="368"/>
      <c r="V496" s="369"/>
    </row>
    <row r="497" spans="1:22" ht="15.75" x14ac:dyDescent="0.25">
      <c r="A497" s="207" t="s">
        <v>554</v>
      </c>
      <c r="B497" s="171"/>
      <c r="C497" s="171"/>
      <c r="D497" s="113"/>
      <c r="E497" s="113"/>
      <c r="F497" s="113"/>
      <c r="G497" s="114"/>
      <c r="H497" s="114"/>
      <c r="I497" s="114"/>
      <c r="J497" s="114"/>
      <c r="K497" s="114"/>
      <c r="L497" s="114"/>
      <c r="M497" s="114"/>
      <c r="N497" s="114"/>
      <c r="O497" s="114"/>
      <c r="P497" s="115"/>
      <c r="Q497" s="116"/>
      <c r="R497" s="10"/>
      <c r="S497" s="10"/>
      <c r="T497" s="81"/>
      <c r="U497" s="368"/>
      <c r="V497" s="369"/>
    </row>
    <row r="498" spans="1:22" ht="15.75" x14ac:dyDescent="0.25">
      <c r="A498" s="207" t="s">
        <v>555</v>
      </c>
      <c r="B498" s="171"/>
      <c r="C498" s="171"/>
      <c r="D498" s="113"/>
      <c r="E498" s="113"/>
      <c r="F498" s="113"/>
      <c r="G498" s="114"/>
      <c r="H498" s="114"/>
      <c r="I498" s="114"/>
      <c r="J498" s="114"/>
      <c r="K498" s="114"/>
      <c r="L498" s="114"/>
      <c r="M498" s="114"/>
      <c r="N498" s="114"/>
      <c r="O498" s="114"/>
      <c r="P498" s="115"/>
      <c r="Q498" s="116"/>
      <c r="R498" s="10"/>
      <c r="S498" s="10"/>
      <c r="T498" s="81"/>
      <c r="U498" s="368"/>
      <c r="V498" s="369"/>
    </row>
    <row r="499" spans="1:22" ht="15.75" x14ac:dyDescent="0.25">
      <c r="A499" s="207" t="s">
        <v>556</v>
      </c>
      <c r="B499" s="171"/>
      <c r="C499" s="171"/>
      <c r="D499" s="113"/>
      <c r="E499" s="113"/>
      <c r="F499" s="113"/>
      <c r="G499" s="114"/>
      <c r="H499" s="114"/>
      <c r="I499" s="114"/>
      <c r="J499" s="114"/>
      <c r="K499" s="114"/>
      <c r="L499" s="114"/>
      <c r="M499" s="114"/>
      <c r="N499" s="114"/>
      <c r="O499" s="114"/>
      <c r="P499" s="115"/>
      <c r="Q499" s="116"/>
      <c r="R499" s="10"/>
      <c r="S499" s="10"/>
      <c r="T499" s="81"/>
      <c r="U499" s="368"/>
      <c r="V499" s="369"/>
    </row>
    <row r="500" spans="1:22" ht="15.75" x14ac:dyDescent="0.25">
      <c r="A500" s="207" t="s">
        <v>557</v>
      </c>
      <c r="B500" s="171"/>
      <c r="C500" s="171"/>
      <c r="D500" s="113"/>
      <c r="E500" s="113"/>
      <c r="F500" s="113"/>
      <c r="G500" s="114"/>
      <c r="H500" s="114"/>
      <c r="I500" s="114"/>
      <c r="J500" s="114"/>
      <c r="K500" s="114"/>
      <c r="L500" s="114"/>
      <c r="M500" s="114"/>
      <c r="N500" s="114"/>
      <c r="O500" s="114"/>
      <c r="P500" s="115"/>
      <c r="Q500" s="116"/>
      <c r="R500" s="10"/>
      <c r="S500" s="10"/>
      <c r="T500" s="81"/>
      <c r="U500" s="368"/>
      <c r="V500" s="369"/>
    </row>
    <row r="501" spans="1:22" ht="15.75" x14ac:dyDescent="0.25">
      <c r="A501" s="207" t="s">
        <v>558</v>
      </c>
      <c r="B501" s="171"/>
      <c r="C501" s="171"/>
      <c r="D501" s="113"/>
      <c r="E501" s="113"/>
      <c r="F501" s="113"/>
      <c r="G501" s="114"/>
      <c r="H501" s="114"/>
      <c r="I501" s="114"/>
      <c r="J501" s="114"/>
      <c r="K501" s="114"/>
      <c r="L501" s="114"/>
      <c r="M501" s="114"/>
      <c r="N501" s="114"/>
      <c r="O501" s="114"/>
      <c r="P501" s="115"/>
      <c r="Q501" s="116"/>
      <c r="R501" s="10"/>
      <c r="S501" s="10"/>
      <c r="T501" s="81"/>
      <c r="U501" s="368"/>
      <c r="V501" s="369"/>
    </row>
    <row r="502" spans="1:22" ht="15.75" x14ac:dyDescent="0.25">
      <c r="A502" s="207" t="s">
        <v>559</v>
      </c>
      <c r="B502" s="171"/>
      <c r="C502" s="171"/>
      <c r="D502" s="113"/>
      <c r="E502" s="113"/>
      <c r="F502" s="113"/>
      <c r="G502" s="114"/>
      <c r="H502" s="114"/>
      <c r="I502" s="114"/>
      <c r="J502" s="114"/>
      <c r="K502" s="114"/>
      <c r="L502" s="114"/>
      <c r="M502" s="114"/>
      <c r="N502" s="114"/>
      <c r="O502" s="114"/>
      <c r="P502" s="115"/>
      <c r="Q502" s="116"/>
      <c r="R502" s="10"/>
      <c r="S502" s="10"/>
      <c r="T502" s="81"/>
      <c r="U502" s="368"/>
      <c r="V502" s="369"/>
    </row>
    <row r="503" spans="1:22" ht="15.75" x14ac:dyDescent="0.25">
      <c r="A503" s="207" t="s">
        <v>560</v>
      </c>
      <c r="B503" s="171"/>
      <c r="C503" s="171"/>
      <c r="D503" s="113"/>
      <c r="E503" s="113"/>
      <c r="F503" s="113"/>
      <c r="G503" s="114"/>
      <c r="H503" s="114"/>
      <c r="I503" s="114"/>
      <c r="J503" s="114"/>
      <c r="K503" s="114"/>
      <c r="L503" s="114"/>
      <c r="M503" s="114"/>
      <c r="N503" s="114"/>
      <c r="O503" s="114"/>
      <c r="P503" s="115"/>
      <c r="Q503" s="116"/>
      <c r="R503" s="10"/>
      <c r="S503" s="10"/>
      <c r="T503" s="81"/>
      <c r="U503" s="368"/>
      <c r="V503" s="369"/>
    </row>
    <row r="504" spans="1:22" ht="15.75" x14ac:dyDescent="0.25">
      <c r="A504" s="207" t="s">
        <v>561</v>
      </c>
      <c r="B504" s="171"/>
      <c r="C504" s="171"/>
      <c r="D504" s="113"/>
      <c r="E504" s="113"/>
      <c r="F504" s="113"/>
      <c r="G504" s="114"/>
      <c r="H504" s="114"/>
      <c r="I504" s="114"/>
      <c r="J504" s="114"/>
      <c r="K504" s="114"/>
      <c r="L504" s="114"/>
      <c r="M504" s="114"/>
      <c r="N504" s="114"/>
      <c r="O504" s="114"/>
      <c r="P504" s="115"/>
      <c r="Q504" s="116"/>
      <c r="R504" s="10"/>
      <c r="S504" s="10"/>
      <c r="T504" s="81"/>
      <c r="U504" s="368"/>
      <c r="V504" s="369"/>
    </row>
    <row r="505" spans="1:22" ht="15.75" x14ac:dyDescent="0.25">
      <c r="A505" s="207" t="s">
        <v>562</v>
      </c>
      <c r="B505" s="171"/>
      <c r="C505" s="171"/>
      <c r="D505" s="113"/>
      <c r="E505" s="113"/>
      <c r="F505" s="113"/>
      <c r="G505" s="114"/>
      <c r="H505" s="114"/>
      <c r="I505" s="114"/>
      <c r="J505" s="114"/>
      <c r="K505" s="114"/>
      <c r="L505" s="114"/>
      <c r="M505" s="114"/>
      <c r="N505" s="114"/>
      <c r="O505" s="114"/>
      <c r="P505" s="115"/>
      <c r="Q505" s="116"/>
      <c r="R505" s="10"/>
      <c r="S505" s="10"/>
      <c r="T505" s="81"/>
      <c r="U505" s="368"/>
      <c r="V505" s="369"/>
    </row>
    <row r="506" spans="1:22" ht="15.75" x14ac:dyDescent="0.25">
      <c r="A506" s="207" t="s">
        <v>563</v>
      </c>
      <c r="B506" s="171"/>
      <c r="C506" s="171"/>
      <c r="D506" s="113"/>
      <c r="E506" s="113"/>
      <c r="F506" s="113"/>
      <c r="G506" s="114"/>
      <c r="H506" s="114"/>
      <c r="I506" s="114"/>
      <c r="J506" s="114"/>
      <c r="K506" s="114"/>
      <c r="L506" s="114"/>
      <c r="M506" s="114"/>
      <c r="N506" s="114"/>
      <c r="O506" s="114"/>
      <c r="P506" s="115"/>
      <c r="Q506" s="116"/>
      <c r="R506" s="10"/>
      <c r="S506" s="10"/>
      <c r="T506" s="81"/>
      <c r="U506" s="368"/>
      <c r="V506" s="369"/>
    </row>
    <row r="507" spans="1:22" ht="15.75" x14ac:dyDescent="0.25">
      <c r="A507" s="207" t="s">
        <v>564</v>
      </c>
      <c r="B507" s="171"/>
      <c r="C507" s="171"/>
      <c r="D507" s="113"/>
      <c r="E507" s="113"/>
      <c r="F507" s="113"/>
      <c r="G507" s="114"/>
      <c r="H507" s="114"/>
      <c r="I507" s="114"/>
      <c r="J507" s="114"/>
      <c r="K507" s="114"/>
      <c r="L507" s="114"/>
      <c r="M507" s="114"/>
      <c r="N507" s="114"/>
      <c r="O507" s="114"/>
      <c r="P507" s="115"/>
      <c r="Q507" s="116"/>
      <c r="R507" s="10"/>
      <c r="S507" s="10"/>
      <c r="T507" s="81"/>
      <c r="U507" s="368"/>
      <c r="V507" s="369"/>
    </row>
    <row r="508" spans="1:22" ht="15.75" x14ac:dyDescent="0.25">
      <c r="A508" s="207" t="s">
        <v>565</v>
      </c>
      <c r="B508" s="171"/>
      <c r="C508" s="171"/>
      <c r="D508" s="113"/>
      <c r="E508" s="113"/>
      <c r="F508" s="113"/>
      <c r="G508" s="114"/>
      <c r="H508" s="114"/>
      <c r="I508" s="114"/>
      <c r="J508" s="114"/>
      <c r="K508" s="114"/>
      <c r="L508" s="114"/>
      <c r="M508" s="114"/>
      <c r="N508" s="114"/>
      <c r="O508" s="114"/>
      <c r="P508" s="115"/>
      <c r="Q508" s="116"/>
      <c r="R508" s="10"/>
      <c r="S508" s="10"/>
      <c r="T508" s="81"/>
      <c r="U508" s="368"/>
      <c r="V508" s="369"/>
    </row>
    <row r="509" spans="1:22" ht="15.75" x14ac:dyDescent="0.25">
      <c r="A509" s="207" t="s">
        <v>566</v>
      </c>
      <c r="B509" s="171"/>
      <c r="C509" s="171"/>
      <c r="D509" s="113"/>
      <c r="E509" s="113"/>
      <c r="F509" s="113"/>
      <c r="G509" s="114"/>
      <c r="H509" s="114"/>
      <c r="I509" s="114"/>
      <c r="J509" s="114"/>
      <c r="K509" s="114"/>
      <c r="L509" s="114"/>
      <c r="M509" s="114"/>
      <c r="N509" s="114"/>
      <c r="O509" s="114"/>
      <c r="P509" s="115"/>
      <c r="Q509" s="116"/>
      <c r="R509" s="10"/>
      <c r="S509" s="10"/>
      <c r="T509" s="81"/>
      <c r="U509" s="368"/>
      <c r="V509" s="369"/>
    </row>
    <row r="510" spans="1:22" ht="15.75" x14ac:dyDescent="0.25">
      <c r="A510" s="207" t="s">
        <v>567</v>
      </c>
      <c r="B510" s="171"/>
      <c r="C510" s="171"/>
      <c r="D510" s="113"/>
      <c r="E510" s="113"/>
      <c r="F510" s="113"/>
      <c r="G510" s="114"/>
      <c r="H510" s="114"/>
      <c r="I510" s="114"/>
      <c r="J510" s="114"/>
      <c r="K510" s="114"/>
      <c r="L510" s="114"/>
      <c r="M510" s="114"/>
      <c r="N510" s="114"/>
      <c r="O510" s="114"/>
      <c r="P510" s="115"/>
      <c r="Q510" s="116"/>
      <c r="R510" s="10"/>
      <c r="S510" s="10"/>
      <c r="T510" s="81"/>
      <c r="U510" s="368"/>
      <c r="V510" s="369"/>
    </row>
    <row r="511" spans="1:22" ht="15.75" x14ac:dyDescent="0.25">
      <c r="A511" s="207" t="s">
        <v>568</v>
      </c>
      <c r="B511" s="171"/>
      <c r="C511" s="171"/>
      <c r="D511" s="113"/>
      <c r="E511" s="113"/>
      <c r="F511" s="113"/>
      <c r="G511" s="114"/>
      <c r="H511" s="114"/>
      <c r="I511" s="114"/>
      <c r="J511" s="114"/>
      <c r="K511" s="114"/>
      <c r="L511" s="114"/>
      <c r="M511" s="114"/>
      <c r="N511" s="114"/>
      <c r="O511" s="114"/>
      <c r="P511" s="115"/>
      <c r="Q511" s="116"/>
      <c r="R511" s="10"/>
      <c r="S511" s="10"/>
      <c r="T511" s="81"/>
      <c r="U511" s="368"/>
      <c r="V511" s="369"/>
    </row>
    <row r="512" spans="1:22" ht="15.75" x14ac:dyDescent="0.25">
      <c r="A512" s="207" t="s">
        <v>569</v>
      </c>
      <c r="B512" s="171"/>
      <c r="C512" s="171"/>
      <c r="D512" s="113"/>
      <c r="E512" s="113"/>
      <c r="F512" s="113"/>
      <c r="G512" s="114"/>
      <c r="H512" s="114"/>
      <c r="I512" s="114"/>
      <c r="J512" s="114"/>
      <c r="K512" s="114"/>
      <c r="L512" s="114"/>
      <c r="M512" s="114"/>
      <c r="N512" s="114"/>
      <c r="O512" s="114"/>
      <c r="P512" s="115"/>
      <c r="Q512" s="116"/>
      <c r="R512" s="10"/>
      <c r="S512" s="10"/>
      <c r="T512" s="81"/>
      <c r="U512" s="368"/>
      <c r="V512" s="369"/>
    </row>
    <row r="513" spans="1:22" ht="15.75" x14ac:dyDescent="0.25">
      <c r="A513" s="207" t="s">
        <v>570</v>
      </c>
      <c r="B513" s="171"/>
      <c r="C513" s="171"/>
      <c r="D513" s="113"/>
      <c r="E513" s="113"/>
      <c r="F513" s="113"/>
      <c r="G513" s="114"/>
      <c r="H513" s="114"/>
      <c r="I513" s="114"/>
      <c r="J513" s="114"/>
      <c r="K513" s="114"/>
      <c r="L513" s="114"/>
      <c r="M513" s="114"/>
      <c r="N513" s="114"/>
      <c r="O513" s="114"/>
      <c r="P513" s="115"/>
      <c r="Q513" s="116"/>
      <c r="R513" s="10"/>
      <c r="S513" s="10"/>
      <c r="T513" s="81"/>
      <c r="U513" s="368"/>
      <c r="V513" s="369"/>
    </row>
    <row r="514" spans="1:22" ht="15.75" x14ac:dyDescent="0.25">
      <c r="A514" s="207" t="s">
        <v>571</v>
      </c>
      <c r="B514" s="171"/>
      <c r="C514" s="171"/>
      <c r="D514" s="113"/>
      <c r="E514" s="113"/>
      <c r="F514" s="113"/>
      <c r="G514" s="114"/>
      <c r="H514" s="114"/>
      <c r="I514" s="114"/>
      <c r="J514" s="114"/>
      <c r="K514" s="114"/>
      <c r="L514" s="114"/>
      <c r="M514" s="114"/>
      <c r="N514" s="114"/>
      <c r="O514" s="114"/>
      <c r="P514" s="115"/>
      <c r="Q514" s="116"/>
      <c r="R514" s="10"/>
      <c r="S514" s="10"/>
      <c r="T514" s="81"/>
      <c r="U514" s="368"/>
      <c r="V514" s="369"/>
    </row>
    <row r="515" spans="1:22" ht="15.75" x14ac:dyDescent="0.25">
      <c r="A515" s="207" t="s">
        <v>572</v>
      </c>
      <c r="B515" s="171"/>
      <c r="C515" s="171"/>
      <c r="D515" s="113"/>
      <c r="E515" s="113"/>
      <c r="F515" s="113"/>
      <c r="G515" s="114"/>
      <c r="H515" s="114"/>
      <c r="I515" s="114"/>
      <c r="J515" s="114"/>
      <c r="K515" s="114"/>
      <c r="L515" s="114"/>
      <c r="M515" s="114"/>
      <c r="N515" s="114"/>
      <c r="O515" s="114"/>
      <c r="P515" s="115"/>
      <c r="Q515" s="116"/>
      <c r="R515" s="10"/>
      <c r="S515" s="10"/>
      <c r="T515" s="81"/>
      <c r="U515" s="368"/>
      <c r="V515" s="369"/>
    </row>
    <row r="516" spans="1:22" ht="15.75" x14ac:dyDescent="0.25">
      <c r="A516" s="207" t="s">
        <v>573</v>
      </c>
      <c r="B516" s="171"/>
      <c r="C516" s="171"/>
      <c r="D516" s="113"/>
      <c r="E516" s="113"/>
      <c r="F516" s="113"/>
      <c r="G516" s="114"/>
      <c r="H516" s="114"/>
      <c r="I516" s="114"/>
      <c r="J516" s="114"/>
      <c r="K516" s="114"/>
      <c r="L516" s="114"/>
      <c r="M516" s="114"/>
      <c r="N516" s="114"/>
      <c r="O516" s="114"/>
      <c r="P516" s="115"/>
      <c r="Q516" s="116"/>
      <c r="R516" s="10"/>
      <c r="S516" s="10"/>
      <c r="T516" s="81"/>
      <c r="U516" s="368"/>
      <c r="V516" s="369"/>
    </row>
    <row r="517" spans="1:22" ht="15.75" x14ac:dyDescent="0.25">
      <c r="A517" s="207" t="s">
        <v>574</v>
      </c>
      <c r="B517" s="171"/>
      <c r="C517" s="171"/>
      <c r="D517" s="113"/>
      <c r="E517" s="113"/>
      <c r="F517" s="113"/>
      <c r="G517" s="114"/>
      <c r="H517" s="114"/>
      <c r="I517" s="114"/>
      <c r="J517" s="114"/>
      <c r="K517" s="114"/>
      <c r="L517" s="114"/>
      <c r="M517" s="114"/>
      <c r="N517" s="114"/>
      <c r="O517" s="114"/>
      <c r="P517" s="115"/>
      <c r="Q517" s="116"/>
      <c r="R517" s="10"/>
      <c r="S517" s="10"/>
      <c r="T517" s="81"/>
      <c r="U517" s="368"/>
      <c r="V517" s="369"/>
    </row>
    <row r="518" spans="1:22" ht="15.75" x14ac:dyDescent="0.25">
      <c r="A518" s="207" t="s">
        <v>575</v>
      </c>
      <c r="B518" s="171"/>
      <c r="C518" s="171"/>
      <c r="D518" s="113"/>
      <c r="E518" s="113"/>
      <c r="F518" s="113"/>
      <c r="G518" s="114"/>
      <c r="H518" s="114"/>
      <c r="I518" s="114"/>
      <c r="J518" s="114"/>
      <c r="K518" s="114"/>
      <c r="L518" s="114"/>
      <c r="M518" s="114"/>
      <c r="N518" s="114"/>
      <c r="O518" s="114"/>
      <c r="P518" s="115"/>
      <c r="Q518" s="116"/>
      <c r="R518" s="10"/>
      <c r="S518" s="10"/>
      <c r="T518" s="81"/>
      <c r="U518" s="368"/>
      <c r="V518" s="369"/>
    </row>
    <row r="519" spans="1:22" ht="15.75" x14ac:dyDescent="0.25">
      <c r="A519" s="207" t="s">
        <v>576</v>
      </c>
      <c r="B519" s="171"/>
      <c r="C519" s="171"/>
      <c r="D519" s="113"/>
      <c r="E519" s="113"/>
      <c r="F519" s="113"/>
      <c r="G519" s="114"/>
      <c r="H519" s="114"/>
      <c r="I519" s="114"/>
      <c r="J519" s="114"/>
      <c r="K519" s="114"/>
      <c r="L519" s="114"/>
      <c r="M519" s="114"/>
      <c r="N519" s="114"/>
      <c r="O519" s="114"/>
      <c r="P519" s="115"/>
      <c r="Q519" s="116"/>
      <c r="R519" s="10"/>
      <c r="S519" s="10"/>
      <c r="T519" s="81"/>
      <c r="U519" s="368"/>
      <c r="V519" s="369"/>
    </row>
    <row r="520" spans="1:22" ht="15.75" x14ac:dyDescent="0.25">
      <c r="A520" s="207" t="s">
        <v>577</v>
      </c>
      <c r="B520" s="171"/>
      <c r="C520" s="171"/>
      <c r="D520" s="113"/>
      <c r="E520" s="113"/>
      <c r="F520" s="113"/>
      <c r="G520" s="114"/>
      <c r="H520" s="114"/>
      <c r="I520" s="114"/>
      <c r="J520" s="114"/>
      <c r="K520" s="114"/>
      <c r="L520" s="114"/>
      <c r="M520" s="114"/>
      <c r="N520" s="114"/>
      <c r="O520" s="114"/>
      <c r="P520" s="115"/>
      <c r="Q520" s="116"/>
      <c r="R520" s="10"/>
      <c r="S520" s="10"/>
      <c r="T520" s="81"/>
      <c r="U520" s="368"/>
      <c r="V520" s="369"/>
    </row>
    <row r="521" spans="1:22" ht="15.75" x14ac:dyDescent="0.25">
      <c r="A521" s="207" t="s">
        <v>578</v>
      </c>
      <c r="B521" s="171"/>
      <c r="C521" s="171"/>
      <c r="D521" s="113"/>
      <c r="E521" s="113"/>
      <c r="F521" s="113"/>
      <c r="G521" s="114"/>
      <c r="H521" s="114"/>
      <c r="I521" s="114"/>
      <c r="J521" s="114"/>
      <c r="K521" s="114"/>
      <c r="L521" s="114"/>
      <c r="M521" s="114"/>
      <c r="N521" s="114"/>
      <c r="O521" s="114"/>
      <c r="P521" s="115"/>
      <c r="Q521" s="116"/>
      <c r="R521" s="10"/>
      <c r="S521" s="10"/>
      <c r="T521" s="81"/>
      <c r="U521" s="368"/>
      <c r="V521" s="369"/>
    </row>
    <row r="522" spans="1:22" ht="15.75" x14ac:dyDescent="0.25">
      <c r="A522" s="207" t="s">
        <v>579</v>
      </c>
      <c r="B522" s="171"/>
      <c r="C522" s="171"/>
      <c r="D522" s="113"/>
      <c r="E522" s="113"/>
      <c r="F522" s="113"/>
      <c r="G522" s="114"/>
      <c r="H522" s="114"/>
      <c r="I522" s="114"/>
      <c r="J522" s="114"/>
      <c r="K522" s="114"/>
      <c r="L522" s="114"/>
      <c r="M522" s="114"/>
      <c r="N522" s="114"/>
      <c r="O522" s="114"/>
      <c r="P522" s="115"/>
      <c r="Q522" s="116"/>
      <c r="R522" s="10"/>
      <c r="S522" s="10"/>
      <c r="T522" s="81"/>
      <c r="U522" s="368"/>
      <c r="V522" s="369"/>
    </row>
    <row r="523" spans="1:22" ht="15.75" x14ac:dyDescent="0.25">
      <c r="A523" s="207" t="s">
        <v>580</v>
      </c>
      <c r="B523" s="171"/>
      <c r="C523" s="171"/>
      <c r="D523" s="113"/>
      <c r="E523" s="113"/>
      <c r="F523" s="113"/>
      <c r="G523" s="114"/>
      <c r="H523" s="114"/>
      <c r="I523" s="114"/>
      <c r="J523" s="114"/>
      <c r="K523" s="114"/>
      <c r="L523" s="114"/>
      <c r="M523" s="114"/>
      <c r="N523" s="114"/>
      <c r="O523" s="114"/>
      <c r="P523" s="115"/>
      <c r="Q523" s="116"/>
      <c r="R523" s="10"/>
      <c r="S523" s="10"/>
      <c r="T523" s="81"/>
      <c r="U523" s="368"/>
      <c r="V523" s="369"/>
    </row>
    <row r="524" spans="1:22" ht="15.75" x14ac:dyDescent="0.25">
      <c r="A524" s="207" t="s">
        <v>581</v>
      </c>
      <c r="B524" s="171"/>
      <c r="C524" s="171"/>
      <c r="D524" s="113"/>
      <c r="E524" s="113"/>
      <c r="F524" s="113"/>
      <c r="G524" s="114"/>
      <c r="H524" s="114"/>
      <c r="I524" s="114"/>
      <c r="J524" s="114"/>
      <c r="K524" s="114"/>
      <c r="L524" s="114"/>
      <c r="M524" s="114"/>
      <c r="N524" s="114"/>
      <c r="O524" s="114"/>
      <c r="P524" s="115"/>
      <c r="Q524" s="116"/>
      <c r="R524" s="10"/>
      <c r="S524" s="10"/>
      <c r="T524" s="81"/>
      <c r="U524" s="368"/>
      <c r="V524" s="369"/>
    </row>
    <row r="525" spans="1:22" ht="15.75" x14ac:dyDescent="0.25">
      <c r="A525" s="207" t="s">
        <v>582</v>
      </c>
      <c r="B525" s="171"/>
      <c r="C525" s="171"/>
      <c r="D525" s="113"/>
      <c r="E525" s="113"/>
      <c r="F525" s="113"/>
      <c r="G525" s="114"/>
      <c r="H525" s="114"/>
      <c r="I525" s="114"/>
      <c r="J525" s="114"/>
      <c r="K525" s="114"/>
      <c r="L525" s="114"/>
      <c r="M525" s="114"/>
      <c r="N525" s="114"/>
      <c r="O525" s="114"/>
      <c r="P525" s="115"/>
      <c r="Q525" s="116"/>
      <c r="R525" s="10"/>
      <c r="S525" s="10"/>
      <c r="T525" s="81"/>
      <c r="U525" s="368"/>
      <c r="V525" s="369"/>
    </row>
    <row r="526" spans="1:22" ht="15.75" x14ac:dyDescent="0.25">
      <c r="A526" s="207" t="s">
        <v>583</v>
      </c>
      <c r="B526" s="171"/>
      <c r="C526" s="171"/>
      <c r="D526" s="113"/>
      <c r="E526" s="113"/>
      <c r="F526" s="113"/>
      <c r="G526" s="114"/>
      <c r="H526" s="114"/>
      <c r="I526" s="114"/>
      <c r="J526" s="114"/>
      <c r="K526" s="114"/>
      <c r="L526" s="114"/>
      <c r="M526" s="114"/>
      <c r="N526" s="114"/>
      <c r="O526" s="114"/>
      <c r="P526" s="115"/>
      <c r="Q526" s="116"/>
      <c r="R526" s="10"/>
      <c r="S526" s="10"/>
      <c r="T526" s="81"/>
      <c r="U526" s="368"/>
      <c r="V526" s="369"/>
    </row>
    <row r="527" spans="1:22" ht="15.75" x14ac:dyDescent="0.25">
      <c r="A527" s="207" t="s">
        <v>584</v>
      </c>
      <c r="B527" s="171"/>
      <c r="C527" s="171"/>
      <c r="D527" s="113"/>
      <c r="E527" s="113"/>
      <c r="F527" s="113"/>
      <c r="G527" s="114"/>
      <c r="H527" s="114"/>
      <c r="I527" s="114"/>
      <c r="J527" s="114"/>
      <c r="K527" s="114"/>
      <c r="L527" s="114"/>
      <c r="M527" s="114"/>
      <c r="N527" s="114"/>
      <c r="O527" s="114"/>
      <c r="P527" s="115"/>
      <c r="Q527" s="116"/>
      <c r="R527" s="10"/>
      <c r="S527" s="10"/>
      <c r="T527" s="81"/>
      <c r="U527" s="368"/>
      <c r="V527" s="369"/>
    </row>
    <row r="528" spans="1:22" ht="15.75" x14ac:dyDescent="0.25">
      <c r="A528" s="207" t="s">
        <v>585</v>
      </c>
      <c r="B528" s="171"/>
      <c r="C528" s="171"/>
      <c r="D528" s="113"/>
      <c r="E528" s="113"/>
      <c r="F528" s="113"/>
      <c r="G528" s="114"/>
      <c r="H528" s="114"/>
      <c r="I528" s="114"/>
      <c r="J528" s="114"/>
      <c r="K528" s="114"/>
      <c r="L528" s="114"/>
      <c r="M528" s="114"/>
      <c r="N528" s="114"/>
      <c r="O528" s="114"/>
      <c r="P528" s="115"/>
      <c r="Q528" s="116"/>
      <c r="R528" s="10"/>
      <c r="S528" s="10"/>
      <c r="T528" s="81"/>
      <c r="U528" s="368"/>
      <c r="V528" s="369"/>
    </row>
    <row r="529" spans="1:22" ht="15.75" x14ac:dyDescent="0.25">
      <c r="A529" s="207" t="s">
        <v>586</v>
      </c>
      <c r="B529" s="171"/>
      <c r="C529" s="171"/>
      <c r="D529" s="113"/>
      <c r="E529" s="113"/>
      <c r="F529" s="113"/>
      <c r="G529" s="114"/>
      <c r="H529" s="114"/>
      <c r="I529" s="114"/>
      <c r="J529" s="114"/>
      <c r="K529" s="114"/>
      <c r="L529" s="114"/>
      <c r="M529" s="114"/>
      <c r="N529" s="114"/>
      <c r="O529" s="114"/>
      <c r="P529" s="115"/>
      <c r="Q529" s="116"/>
      <c r="R529" s="10"/>
      <c r="S529" s="10"/>
      <c r="T529" s="81"/>
      <c r="U529" s="368"/>
      <c r="V529" s="369"/>
    </row>
    <row r="530" spans="1:22" ht="15.75" x14ac:dyDescent="0.25">
      <c r="A530" s="207" t="s">
        <v>587</v>
      </c>
      <c r="B530" s="171"/>
      <c r="C530" s="171"/>
      <c r="D530" s="113"/>
      <c r="E530" s="113"/>
      <c r="F530" s="113"/>
      <c r="G530" s="114"/>
      <c r="H530" s="114"/>
      <c r="I530" s="114"/>
      <c r="J530" s="114"/>
      <c r="K530" s="114"/>
      <c r="L530" s="114"/>
      <c r="M530" s="114"/>
      <c r="N530" s="114"/>
      <c r="O530" s="114"/>
      <c r="P530" s="115"/>
      <c r="Q530" s="116"/>
      <c r="R530" s="10"/>
      <c r="S530" s="10"/>
      <c r="T530" s="81"/>
      <c r="U530" s="368"/>
      <c r="V530" s="369"/>
    </row>
    <row r="531" spans="1:22" ht="15.75" x14ac:dyDescent="0.25">
      <c r="A531" s="207" t="s">
        <v>588</v>
      </c>
      <c r="B531" s="171"/>
      <c r="C531" s="171"/>
      <c r="D531" s="113"/>
      <c r="E531" s="113"/>
      <c r="F531" s="113"/>
      <c r="G531" s="114"/>
      <c r="H531" s="114"/>
      <c r="I531" s="114"/>
      <c r="J531" s="114"/>
      <c r="K531" s="114"/>
      <c r="L531" s="114"/>
      <c r="M531" s="114"/>
      <c r="N531" s="114"/>
      <c r="O531" s="114"/>
      <c r="P531" s="115"/>
      <c r="Q531" s="116"/>
      <c r="R531" s="10"/>
      <c r="S531" s="10"/>
      <c r="T531" s="81"/>
      <c r="U531" s="368"/>
      <c r="V531" s="369"/>
    </row>
    <row r="532" spans="1:22" ht="15.75" x14ac:dyDescent="0.25">
      <c r="A532" s="207" t="s">
        <v>589</v>
      </c>
      <c r="B532" s="171"/>
      <c r="C532" s="171"/>
      <c r="D532" s="113"/>
      <c r="E532" s="113"/>
      <c r="F532" s="113"/>
      <c r="G532" s="114"/>
      <c r="H532" s="114"/>
      <c r="I532" s="114"/>
      <c r="J532" s="114"/>
      <c r="K532" s="114"/>
      <c r="L532" s="114"/>
      <c r="M532" s="114"/>
      <c r="N532" s="114"/>
      <c r="O532" s="114"/>
      <c r="P532" s="115"/>
      <c r="Q532" s="116"/>
      <c r="R532" s="10"/>
      <c r="S532" s="10"/>
      <c r="T532" s="81"/>
      <c r="U532" s="368"/>
      <c r="V532" s="369"/>
    </row>
    <row r="533" spans="1:22" ht="15.75" x14ac:dyDescent="0.25">
      <c r="A533" s="207" t="s">
        <v>590</v>
      </c>
      <c r="B533" s="171"/>
      <c r="C533" s="171"/>
      <c r="D533" s="113"/>
      <c r="E533" s="113"/>
      <c r="F533" s="113"/>
      <c r="G533" s="114"/>
      <c r="H533" s="114"/>
      <c r="I533" s="114"/>
      <c r="J533" s="114"/>
      <c r="K533" s="114"/>
      <c r="L533" s="114"/>
      <c r="M533" s="114"/>
      <c r="N533" s="114"/>
      <c r="O533" s="114"/>
      <c r="P533" s="115"/>
      <c r="Q533" s="116"/>
      <c r="R533" s="10"/>
      <c r="S533" s="10"/>
      <c r="T533" s="81"/>
      <c r="U533" s="368"/>
      <c r="V533" s="369"/>
    </row>
    <row r="534" spans="1:22" ht="15.75" x14ac:dyDescent="0.25">
      <c r="A534" s="207" t="s">
        <v>591</v>
      </c>
      <c r="B534" s="171"/>
      <c r="C534" s="171"/>
      <c r="D534" s="113"/>
      <c r="E534" s="113"/>
      <c r="F534" s="113"/>
      <c r="G534" s="114"/>
      <c r="H534" s="114"/>
      <c r="I534" s="114"/>
      <c r="J534" s="114"/>
      <c r="K534" s="114"/>
      <c r="L534" s="114"/>
      <c r="M534" s="114"/>
      <c r="N534" s="114"/>
      <c r="O534" s="114"/>
      <c r="P534" s="115"/>
      <c r="Q534" s="116"/>
      <c r="R534" s="10"/>
      <c r="S534" s="10"/>
      <c r="T534" s="81"/>
      <c r="U534" s="368"/>
      <c r="V534" s="369"/>
    </row>
    <row r="535" spans="1:22" ht="15.75" x14ac:dyDescent="0.25">
      <c r="A535" s="207" t="s">
        <v>592</v>
      </c>
      <c r="B535" s="171"/>
      <c r="C535" s="171"/>
      <c r="D535" s="113"/>
      <c r="E535" s="113"/>
      <c r="F535" s="113"/>
      <c r="G535" s="114"/>
      <c r="H535" s="114"/>
      <c r="I535" s="114"/>
      <c r="J535" s="114"/>
      <c r="K535" s="114"/>
      <c r="L535" s="114"/>
      <c r="M535" s="114"/>
      <c r="N535" s="114"/>
      <c r="O535" s="114"/>
      <c r="P535" s="115"/>
      <c r="Q535" s="116"/>
      <c r="R535" s="10"/>
      <c r="S535" s="10"/>
      <c r="T535" s="81"/>
      <c r="U535" s="368"/>
      <c r="V535" s="369"/>
    </row>
    <row r="536" spans="1:22" ht="15.75" x14ac:dyDescent="0.25">
      <c r="A536" s="207" t="s">
        <v>593</v>
      </c>
      <c r="B536" s="171"/>
      <c r="C536" s="171"/>
      <c r="D536" s="113"/>
      <c r="E536" s="113"/>
      <c r="F536" s="113"/>
      <c r="G536" s="114"/>
      <c r="H536" s="114"/>
      <c r="I536" s="114"/>
      <c r="J536" s="114"/>
      <c r="K536" s="114"/>
      <c r="L536" s="114"/>
      <c r="M536" s="114"/>
      <c r="N536" s="114"/>
      <c r="O536" s="114"/>
      <c r="P536" s="115"/>
      <c r="Q536" s="116"/>
      <c r="R536" s="10"/>
      <c r="S536" s="10"/>
      <c r="T536" s="81"/>
      <c r="U536" s="368"/>
      <c r="V536" s="369"/>
    </row>
    <row r="537" spans="1:22" ht="15.75" x14ac:dyDescent="0.25">
      <c r="A537" s="207" t="s">
        <v>594</v>
      </c>
      <c r="B537" s="171"/>
      <c r="C537" s="171"/>
      <c r="D537" s="113"/>
      <c r="E537" s="113"/>
      <c r="F537" s="113"/>
      <c r="G537" s="114"/>
      <c r="H537" s="114"/>
      <c r="I537" s="114"/>
      <c r="J537" s="114"/>
      <c r="K537" s="114"/>
      <c r="L537" s="114"/>
      <c r="M537" s="114"/>
      <c r="N537" s="114"/>
      <c r="O537" s="114"/>
      <c r="P537" s="115"/>
      <c r="Q537" s="116"/>
      <c r="R537" s="10"/>
      <c r="S537" s="10"/>
      <c r="T537" s="81"/>
      <c r="U537" s="368"/>
      <c r="V537" s="369"/>
    </row>
    <row r="538" spans="1:22" ht="15.75" x14ac:dyDescent="0.25">
      <c r="A538" s="207" t="s">
        <v>595</v>
      </c>
      <c r="B538" s="171"/>
      <c r="C538" s="171"/>
      <c r="D538" s="113"/>
      <c r="E538" s="113"/>
      <c r="F538" s="113"/>
      <c r="G538" s="114"/>
      <c r="H538" s="114"/>
      <c r="I538" s="114"/>
      <c r="J538" s="114"/>
      <c r="K538" s="114"/>
      <c r="L538" s="114"/>
      <c r="M538" s="114"/>
      <c r="N538" s="114"/>
      <c r="O538" s="114"/>
      <c r="P538" s="115"/>
      <c r="Q538" s="116"/>
      <c r="R538" s="10"/>
      <c r="S538" s="10"/>
      <c r="T538" s="81"/>
      <c r="U538" s="368"/>
      <c r="V538" s="369"/>
    </row>
    <row r="539" spans="1:22" ht="15.75" x14ac:dyDescent="0.25">
      <c r="A539" s="207" t="s">
        <v>596</v>
      </c>
      <c r="B539" s="171"/>
      <c r="C539" s="171"/>
      <c r="D539" s="113"/>
      <c r="E539" s="113"/>
      <c r="F539" s="113"/>
      <c r="G539" s="114"/>
      <c r="H539" s="114"/>
      <c r="I539" s="114"/>
      <c r="J539" s="114"/>
      <c r="K539" s="114"/>
      <c r="L539" s="114"/>
      <c r="M539" s="114"/>
      <c r="N539" s="114"/>
      <c r="O539" s="114"/>
      <c r="P539" s="115"/>
      <c r="Q539" s="116"/>
      <c r="R539" s="10"/>
      <c r="S539" s="10"/>
      <c r="T539" s="81"/>
      <c r="U539" s="368"/>
      <c r="V539" s="369"/>
    </row>
    <row r="540" spans="1:22" ht="15.75" x14ac:dyDescent="0.25">
      <c r="A540" s="207" t="s">
        <v>597</v>
      </c>
      <c r="B540" s="171"/>
      <c r="C540" s="171"/>
      <c r="D540" s="113"/>
      <c r="E540" s="113"/>
      <c r="F540" s="113"/>
      <c r="G540" s="114"/>
      <c r="H540" s="114"/>
      <c r="I540" s="114"/>
      <c r="J540" s="114"/>
      <c r="K540" s="114"/>
      <c r="L540" s="114"/>
      <c r="M540" s="114"/>
      <c r="N540" s="114"/>
      <c r="O540" s="114"/>
      <c r="P540" s="115"/>
      <c r="Q540" s="116"/>
      <c r="R540" s="10"/>
      <c r="S540" s="10"/>
      <c r="T540" s="81"/>
      <c r="U540" s="368"/>
      <c r="V540" s="369"/>
    </row>
    <row r="541" spans="1:22" ht="15.75" x14ac:dyDescent="0.25">
      <c r="A541" s="207" t="s">
        <v>598</v>
      </c>
      <c r="B541" s="171"/>
      <c r="C541" s="171"/>
      <c r="D541" s="113"/>
      <c r="E541" s="113"/>
      <c r="F541" s="113"/>
      <c r="G541" s="114"/>
      <c r="H541" s="114"/>
      <c r="I541" s="114"/>
      <c r="J541" s="114"/>
      <c r="K541" s="114"/>
      <c r="L541" s="114"/>
      <c r="M541" s="114"/>
      <c r="N541" s="114"/>
      <c r="O541" s="114"/>
      <c r="P541" s="115"/>
      <c r="Q541" s="116"/>
      <c r="R541" s="10"/>
      <c r="S541" s="10"/>
      <c r="T541" s="81"/>
      <c r="U541" s="368"/>
      <c r="V541" s="369"/>
    </row>
    <row r="542" spans="1:22" ht="15.75" x14ac:dyDescent="0.25">
      <c r="A542" s="207" t="s">
        <v>599</v>
      </c>
      <c r="B542" s="171"/>
      <c r="C542" s="171"/>
      <c r="D542" s="113"/>
      <c r="E542" s="113"/>
      <c r="F542" s="113"/>
      <c r="G542" s="114"/>
      <c r="H542" s="114"/>
      <c r="I542" s="114"/>
      <c r="J542" s="114"/>
      <c r="K542" s="114"/>
      <c r="L542" s="114"/>
      <c r="M542" s="114"/>
      <c r="N542" s="114"/>
      <c r="O542" s="114"/>
      <c r="P542" s="115"/>
      <c r="Q542" s="116"/>
      <c r="R542" s="10"/>
      <c r="S542" s="10"/>
      <c r="T542" s="81"/>
      <c r="U542" s="368"/>
      <c r="V542" s="369"/>
    </row>
    <row r="543" spans="1:22" ht="15.75" x14ac:dyDescent="0.25">
      <c r="A543" s="207" t="s">
        <v>600</v>
      </c>
      <c r="B543" s="171"/>
      <c r="C543" s="171"/>
      <c r="D543" s="113"/>
      <c r="E543" s="113"/>
      <c r="F543" s="113"/>
      <c r="G543" s="114"/>
      <c r="H543" s="114"/>
      <c r="I543" s="114"/>
      <c r="J543" s="114"/>
      <c r="K543" s="114"/>
      <c r="L543" s="114"/>
      <c r="M543" s="114"/>
      <c r="N543" s="114"/>
      <c r="O543" s="114"/>
      <c r="P543" s="115"/>
      <c r="Q543" s="116"/>
      <c r="R543" s="10"/>
      <c r="S543" s="10"/>
      <c r="T543" s="81"/>
      <c r="U543" s="368"/>
      <c r="V543" s="369"/>
    </row>
    <row r="544" spans="1:22" ht="15.75" x14ac:dyDescent="0.25">
      <c r="A544" s="207" t="s">
        <v>601</v>
      </c>
      <c r="B544" s="171"/>
      <c r="C544" s="171"/>
      <c r="D544" s="113"/>
      <c r="E544" s="113"/>
      <c r="F544" s="113"/>
      <c r="G544" s="114"/>
      <c r="H544" s="114"/>
      <c r="I544" s="114"/>
      <c r="J544" s="114"/>
      <c r="K544" s="114"/>
      <c r="L544" s="114"/>
      <c r="M544" s="114"/>
      <c r="N544" s="114"/>
      <c r="O544" s="114"/>
      <c r="P544" s="115"/>
      <c r="Q544" s="116"/>
      <c r="R544" s="10"/>
      <c r="S544" s="10"/>
      <c r="T544" s="81"/>
      <c r="U544" s="368"/>
      <c r="V544" s="369"/>
    </row>
    <row r="545" spans="1:22" ht="15.75" x14ac:dyDescent="0.25">
      <c r="A545" s="207" t="s">
        <v>602</v>
      </c>
      <c r="B545" s="171"/>
      <c r="C545" s="171"/>
      <c r="D545" s="113"/>
      <c r="E545" s="113"/>
      <c r="F545" s="113"/>
      <c r="G545" s="114"/>
      <c r="H545" s="114"/>
      <c r="I545" s="114"/>
      <c r="J545" s="114"/>
      <c r="K545" s="114"/>
      <c r="L545" s="114"/>
      <c r="M545" s="114"/>
      <c r="N545" s="114"/>
      <c r="O545" s="114"/>
      <c r="P545" s="115"/>
      <c r="Q545" s="116"/>
      <c r="R545" s="10"/>
      <c r="S545" s="10"/>
      <c r="T545" s="81"/>
      <c r="U545" s="368"/>
      <c r="V545" s="369"/>
    </row>
    <row r="546" spans="1:22" ht="15.75" x14ac:dyDescent="0.25">
      <c r="A546" s="207" t="s">
        <v>603</v>
      </c>
      <c r="B546" s="171"/>
      <c r="C546" s="171"/>
      <c r="D546" s="113"/>
      <c r="E546" s="113"/>
      <c r="F546" s="113"/>
      <c r="G546" s="114"/>
      <c r="H546" s="114"/>
      <c r="I546" s="114"/>
      <c r="J546" s="114"/>
      <c r="K546" s="114"/>
      <c r="L546" s="114"/>
      <c r="M546" s="114"/>
      <c r="N546" s="114"/>
      <c r="O546" s="114"/>
      <c r="P546" s="115"/>
      <c r="Q546" s="116"/>
      <c r="R546" s="10"/>
      <c r="S546" s="10"/>
      <c r="T546" s="81"/>
      <c r="U546" s="368"/>
      <c r="V546" s="369"/>
    </row>
    <row r="547" spans="1:22" ht="15.75" x14ac:dyDescent="0.25">
      <c r="A547" s="207" t="s">
        <v>604</v>
      </c>
      <c r="B547" s="171"/>
      <c r="C547" s="171"/>
      <c r="D547" s="113"/>
      <c r="E547" s="113"/>
      <c r="F547" s="113"/>
      <c r="G547" s="114"/>
      <c r="H547" s="114"/>
      <c r="I547" s="114"/>
      <c r="J547" s="114"/>
      <c r="K547" s="114"/>
      <c r="L547" s="114"/>
      <c r="M547" s="114"/>
      <c r="N547" s="114"/>
      <c r="O547" s="114"/>
      <c r="P547" s="115"/>
      <c r="Q547" s="116"/>
      <c r="R547" s="10"/>
      <c r="S547" s="10"/>
      <c r="T547" s="81"/>
      <c r="U547" s="368"/>
      <c r="V547" s="369"/>
    </row>
    <row r="548" spans="1:22" ht="15.75" x14ac:dyDescent="0.25">
      <c r="A548" s="207" t="s">
        <v>605</v>
      </c>
      <c r="B548" s="171"/>
      <c r="C548" s="171"/>
      <c r="D548" s="113"/>
      <c r="E548" s="113"/>
      <c r="F548" s="113"/>
      <c r="G548" s="114"/>
      <c r="H548" s="114"/>
      <c r="I548" s="114"/>
      <c r="J548" s="114"/>
      <c r="K548" s="114"/>
      <c r="L548" s="114"/>
      <c r="M548" s="114"/>
      <c r="N548" s="114"/>
      <c r="O548" s="114"/>
      <c r="P548" s="115"/>
      <c r="Q548" s="116"/>
      <c r="R548" s="10"/>
      <c r="S548" s="10"/>
      <c r="T548" s="81"/>
      <c r="U548" s="368"/>
      <c r="V548" s="369"/>
    </row>
    <row r="549" spans="1:22" ht="15.75" x14ac:dyDescent="0.25">
      <c r="A549" s="207" t="s">
        <v>606</v>
      </c>
      <c r="B549" s="171"/>
      <c r="C549" s="171"/>
      <c r="D549" s="113"/>
      <c r="E549" s="113"/>
      <c r="F549" s="113"/>
      <c r="G549" s="114"/>
      <c r="H549" s="114"/>
      <c r="I549" s="114"/>
      <c r="J549" s="114"/>
      <c r="K549" s="114"/>
      <c r="L549" s="114"/>
      <c r="M549" s="114"/>
      <c r="N549" s="114"/>
      <c r="O549" s="114"/>
      <c r="P549" s="115"/>
      <c r="Q549" s="116"/>
      <c r="R549" s="10"/>
      <c r="S549" s="10"/>
      <c r="T549" s="81"/>
      <c r="U549" s="368"/>
      <c r="V549" s="369"/>
    </row>
    <row r="550" spans="1:22" ht="15.75" x14ac:dyDescent="0.25">
      <c r="A550" s="207" t="s">
        <v>607</v>
      </c>
      <c r="B550" s="171"/>
      <c r="C550" s="171"/>
      <c r="D550" s="113"/>
      <c r="E550" s="113"/>
      <c r="F550" s="113"/>
      <c r="G550" s="114"/>
      <c r="H550" s="114"/>
      <c r="I550" s="114"/>
      <c r="J550" s="114"/>
      <c r="K550" s="114"/>
      <c r="L550" s="114"/>
      <c r="M550" s="114"/>
      <c r="N550" s="114"/>
      <c r="O550" s="114"/>
      <c r="P550" s="115"/>
      <c r="Q550" s="116"/>
      <c r="R550" s="10"/>
      <c r="S550" s="10"/>
      <c r="T550" s="81"/>
      <c r="U550" s="368"/>
      <c r="V550" s="369"/>
    </row>
    <row r="551" spans="1:22" ht="15.75" x14ac:dyDescent="0.25">
      <c r="A551" s="207" t="s">
        <v>608</v>
      </c>
      <c r="B551" s="171"/>
      <c r="C551" s="171"/>
      <c r="D551" s="113"/>
      <c r="E551" s="113"/>
      <c r="F551" s="113"/>
      <c r="G551" s="114"/>
      <c r="H551" s="114"/>
      <c r="I551" s="114"/>
      <c r="J551" s="114"/>
      <c r="K551" s="114"/>
      <c r="L551" s="114"/>
      <c r="M551" s="114"/>
      <c r="N551" s="114"/>
      <c r="O551" s="114"/>
      <c r="P551" s="115"/>
      <c r="Q551" s="116"/>
      <c r="R551" s="10"/>
      <c r="S551" s="10"/>
      <c r="T551" s="81"/>
      <c r="U551" s="368"/>
      <c r="V551" s="369"/>
    </row>
    <row r="552" spans="1:22" ht="15.75" x14ac:dyDescent="0.25">
      <c r="A552" s="207" t="s">
        <v>609</v>
      </c>
      <c r="B552" s="171"/>
      <c r="C552" s="171"/>
      <c r="D552" s="113"/>
      <c r="E552" s="113"/>
      <c r="F552" s="113"/>
      <c r="G552" s="114"/>
      <c r="H552" s="114"/>
      <c r="I552" s="114"/>
      <c r="J552" s="114"/>
      <c r="K552" s="114"/>
      <c r="L552" s="114"/>
      <c r="M552" s="114"/>
      <c r="N552" s="114"/>
      <c r="O552" s="114"/>
      <c r="P552" s="115"/>
      <c r="Q552" s="116"/>
      <c r="R552" s="10"/>
      <c r="S552" s="10"/>
      <c r="T552" s="81"/>
      <c r="U552" s="368"/>
      <c r="V552" s="369"/>
    </row>
    <row r="553" spans="1:22" ht="15.75" x14ac:dyDescent="0.25">
      <c r="A553" s="207" t="s">
        <v>610</v>
      </c>
      <c r="B553" s="171"/>
      <c r="C553" s="171"/>
      <c r="D553" s="113"/>
      <c r="E553" s="113"/>
      <c r="F553" s="113"/>
      <c r="G553" s="114"/>
      <c r="H553" s="114"/>
      <c r="I553" s="114"/>
      <c r="J553" s="114"/>
      <c r="K553" s="114"/>
      <c r="L553" s="114"/>
      <c r="M553" s="114"/>
      <c r="N553" s="114"/>
      <c r="O553" s="114"/>
      <c r="P553" s="115"/>
      <c r="Q553" s="116"/>
      <c r="R553" s="10"/>
      <c r="S553" s="10"/>
      <c r="T553" s="81"/>
      <c r="U553" s="368"/>
      <c r="V553" s="369"/>
    </row>
    <row r="554" spans="1:22" ht="15.75" x14ac:dyDescent="0.25">
      <c r="A554" s="207" t="s">
        <v>611</v>
      </c>
      <c r="B554" s="171"/>
      <c r="C554" s="171"/>
      <c r="D554" s="113"/>
      <c r="E554" s="113"/>
      <c r="F554" s="113"/>
      <c r="G554" s="114"/>
      <c r="H554" s="114"/>
      <c r="I554" s="114"/>
      <c r="J554" s="114"/>
      <c r="K554" s="114"/>
      <c r="L554" s="114"/>
      <c r="M554" s="114"/>
      <c r="N554" s="114"/>
      <c r="O554" s="114"/>
      <c r="P554" s="115"/>
      <c r="Q554" s="116"/>
      <c r="R554" s="10"/>
      <c r="S554" s="10"/>
      <c r="T554" s="81"/>
      <c r="U554" s="368"/>
      <c r="V554" s="369"/>
    </row>
    <row r="555" spans="1:22" ht="15.75" x14ac:dyDescent="0.25">
      <c r="A555" s="207" t="s">
        <v>612</v>
      </c>
      <c r="B555" s="171"/>
      <c r="C555" s="171"/>
      <c r="D555" s="113"/>
      <c r="E555" s="113"/>
      <c r="F555" s="113"/>
      <c r="G555" s="114"/>
      <c r="H555" s="114"/>
      <c r="I555" s="114"/>
      <c r="J555" s="114"/>
      <c r="K555" s="114"/>
      <c r="L555" s="114"/>
      <c r="M555" s="114"/>
      <c r="N555" s="114"/>
      <c r="O555" s="114"/>
      <c r="P555" s="115"/>
      <c r="Q555" s="116"/>
      <c r="R555" s="10"/>
      <c r="S555" s="10"/>
      <c r="T555" s="81"/>
      <c r="U555" s="368"/>
      <c r="V555" s="369"/>
    </row>
    <row r="556" spans="1:22" ht="15.75" x14ac:dyDescent="0.25">
      <c r="A556" s="207" t="s">
        <v>613</v>
      </c>
      <c r="B556" s="171"/>
      <c r="C556" s="171"/>
      <c r="D556" s="113"/>
      <c r="E556" s="113"/>
      <c r="F556" s="113"/>
      <c r="G556" s="114"/>
      <c r="H556" s="114"/>
      <c r="I556" s="114"/>
      <c r="J556" s="114"/>
      <c r="K556" s="114"/>
      <c r="L556" s="114"/>
      <c r="M556" s="114"/>
      <c r="N556" s="114"/>
      <c r="O556" s="114"/>
      <c r="P556" s="115"/>
      <c r="Q556" s="116"/>
      <c r="R556" s="10"/>
      <c r="S556" s="10"/>
      <c r="T556" s="81"/>
      <c r="U556" s="368"/>
      <c r="V556" s="369"/>
    </row>
    <row r="557" spans="1:22" ht="15.75" x14ac:dyDescent="0.25">
      <c r="A557" s="207" t="s">
        <v>614</v>
      </c>
      <c r="B557" s="171"/>
      <c r="C557" s="171"/>
      <c r="D557" s="113"/>
      <c r="E557" s="113"/>
      <c r="F557" s="113"/>
      <c r="G557" s="114"/>
      <c r="H557" s="114"/>
      <c r="I557" s="114"/>
      <c r="J557" s="114"/>
      <c r="K557" s="114"/>
      <c r="L557" s="114"/>
      <c r="M557" s="114"/>
      <c r="N557" s="114"/>
      <c r="O557" s="114"/>
      <c r="P557" s="115"/>
      <c r="Q557" s="116"/>
      <c r="R557" s="10"/>
      <c r="S557" s="10"/>
      <c r="T557" s="81"/>
      <c r="U557" s="368"/>
      <c r="V557" s="369"/>
    </row>
    <row r="558" spans="1:22" ht="15.75" x14ac:dyDescent="0.25">
      <c r="A558" s="207" t="s">
        <v>615</v>
      </c>
      <c r="B558" s="171"/>
      <c r="C558" s="171"/>
      <c r="D558" s="113"/>
      <c r="E558" s="113"/>
      <c r="F558" s="113"/>
      <c r="G558" s="114"/>
      <c r="H558" s="114"/>
      <c r="I558" s="114"/>
      <c r="J558" s="114"/>
      <c r="K558" s="114"/>
      <c r="L558" s="114"/>
      <c r="M558" s="114"/>
      <c r="N558" s="114"/>
      <c r="O558" s="114"/>
      <c r="P558" s="115"/>
      <c r="Q558" s="116"/>
      <c r="R558" s="10"/>
      <c r="S558" s="10"/>
      <c r="T558" s="81"/>
      <c r="U558" s="368"/>
      <c r="V558" s="369"/>
    </row>
    <row r="559" spans="1:22" ht="15.75" x14ac:dyDescent="0.25">
      <c r="A559" s="207" t="s">
        <v>616</v>
      </c>
      <c r="B559" s="171"/>
      <c r="C559" s="171"/>
      <c r="D559" s="113"/>
      <c r="E559" s="113"/>
      <c r="F559" s="113"/>
      <c r="G559" s="114"/>
      <c r="H559" s="114"/>
      <c r="I559" s="114"/>
      <c r="J559" s="114"/>
      <c r="K559" s="114"/>
      <c r="L559" s="114"/>
      <c r="M559" s="114"/>
      <c r="N559" s="114"/>
      <c r="O559" s="114"/>
      <c r="P559" s="115"/>
      <c r="Q559" s="116"/>
      <c r="R559" s="10"/>
      <c r="S559" s="10"/>
      <c r="T559" s="81"/>
      <c r="U559" s="368"/>
      <c r="V559" s="369"/>
    </row>
    <row r="560" spans="1:22" ht="15.75" x14ac:dyDescent="0.25">
      <c r="A560" s="207" t="s">
        <v>617</v>
      </c>
      <c r="B560" s="171"/>
      <c r="C560" s="171"/>
      <c r="D560" s="113"/>
      <c r="E560" s="113"/>
      <c r="F560" s="113"/>
      <c r="G560" s="114"/>
      <c r="H560" s="114"/>
      <c r="I560" s="114"/>
      <c r="J560" s="114"/>
      <c r="K560" s="114"/>
      <c r="L560" s="114"/>
      <c r="M560" s="114"/>
      <c r="N560" s="114"/>
      <c r="O560" s="114"/>
      <c r="P560" s="115"/>
      <c r="Q560" s="116"/>
      <c r="R560" s="10"/>
      <c r="S560" s="10"/>
      <c r="T560" s="81"/>
      <c r="U560" s="368"/>
      <c r="V560" s="369"/>
    </row>
    <row r="561" spans="1:22" ht="15.75" x14ac:dyDescent="0.25">
      <c r="A561" s="207" t="s">
        <v>618</v>
      </c>
      <c r="B561" s="171"/>
      <c r="C561" s="171"/>
      <c r="D561" s="113"/>
      <c r="E561" s="113"/>
      <c r="F561" s="113"/>
      <c r="G561" s="114"/>
      <c r="H561" s="114"/>
      <c r="I561" s="114"/>
      <c r="J561" s="114"/>
      <c r="K561" s="114"/>
      <c r="L561" s="114"/>
      <c r="M561" s="114"/>
      <c r="N561" s="114"/>
      <c r="O561" s="114"/>
      <c r="P561" s="115"/>
      <c r="Q561" s="116"/>
      <c r="R561" s="10"/>
      <c r="S561" s="10"/>
      <c r="T561" s="81"/>
      <c r="U561" s="368"/>
      <c r="V561" s="369"/>
    </row>
    <row r="562" spans="1:22" ht="15.75" x14ac:dyDescent="0.25">
      <c r="A562" s="207" t="s">
        <v>619</v>
      </c>
      <c r="B562" s="171"/>
      <c r="C562" s="171"/>
      <c r="D562" s="113"/>
      <c r="E562" s="113"/>
      <c r="F562" s="113"/>
      <c r="G562" s="114"/>
      <c r="H562" s="114"/>
      <c r="I562" s="114"/>
      <c r="J562" s="114"/>
      <c r="K562" s="114"/>
      <c r="L562" s="114"/>
      <c r="M562" s="114"/>
      <c r="N562" s="114"/>
      <c r="O562" s="114"/>
      <c r="P562" s="115"/>
      <c r="Q562" s="116"/>
      <c r="R562" s="10"/>
      <c r="S562" s="10"/>
      <c r="T562" s="81"/>
      <c r="U562" s="368"/>
      <c r="V562" s="369"/>
    </row>
    <row r="563" spans="1:22" ht="15.75" x14ac:dyDescent="0.25">
      <c r="A563" s="207" t="s">
        <v>620</v>
      </c>
      <c r="B563" s="171"/>
      <c r="C563" s="171"/>
      <c r="D563" s="113"/>
      <c r="E563" s="113"/>
      <c r="F563" s="113"/>
      <c r="G563" s="114"/>
      <c r="H563" s="114"/>
      <c r="I563" s="114"/>
      <c r="J563" s="114"/>
      <c r="K563" s="114"/>
      <c r="L563" s="114"/>
      <c r="M563" s="114"/>
      <c r="N563" s="114"/>
      <c r="O563" s="114"/>
      <c r="P563" s="115"/>
      <c r="Q563" s="116"/>
      <c r="R563" s="10"/>
      <c r="S563" s="10"/>
      <c r="T563" s="81"/>
      <c r="U563" s="368"/>
      <c r="V563" s="369"/>
    </row>
    <row r="564" spans="1:22" ht="15.75" x14ac:dyDescent="0.25">
      <c r="A564" s="207" t="s">
        <v>621</v>
      </c>
      <c r="B564" s="171"/>
      <c r="C564" s="171"/>
      <c r="D564" s="113"/>
      <c r="E564" s="113"/>
      <c r="F564" s="113"/>
      <c r="G564" s="114"/>
      <c r="H564" s="114"/>
      <c r="I564" s="114"/>
      <c r="J564" s="114"/>
      <c r="K564" s="114"/>
      <c r="L564" s="114"/>
      <c r="M564" s="114"/>
      <c r="N564" s="114"/>
      <c r="O564" s="114"/>
      <c r="P564" s="115"/>
      <c r="Q564" s="116"/>
      <c r="R564" s="10"/>
      <c r="S564" s="10"/>
      <c r="T564" s="81"/>
      <c r="U564" s="368"/>
      <c r="V564" s="369"/>
    </row>
    <row r="565" spans="1:22" ht="15.75" x14ac:dyDescent="0.25">
      <c r="A565" s="207" t="s">
        <v>622</v>
      </c>
      <c r="B565" s="171"/>
      <c r="C565" s="171"/>
      <c r="D565" s="113"/>
      <c r="E565" s="113"/>
      <c r="F565" s="113"/>
      <c r="G565" s="114"/>
      <c r="H565" s="114"/>
      <c r="I565" s="114"/>
      <c r="J565" s="114"/>
      <c r="K565" s="114"/>
      <c r="L565" s="114"/>
      <c r="M565" s="114"/>
      <c r="N565" s="114"/>
      <c r="O565" s="114"/>
      <c r="P565" s="115"/>
      <c r="Q565" s="116"/>
      <c r="R565" s="10"/>
      <c r="S565" s="10"/>
      <c r="T565" s="81"/>
      <c r="U565" s="368"/>
      <c r="V565" s="369"/>
    </row>
    <row r="566" spans="1:22" ht="15.75" x14ac:dyDescent="0.25">
      <c r="A566" s="207" t="s">
        <v>623</v>
      </c>
      <c r="B566" s="171"/>
      <c r="C566" s="171"/>
      <c r="D566" s="113"/>
      <c r="E566" s="113"/>
      <c r="F566" s="113"/>
      <c r="G566" s="114"/>
      <c r="H566" s="114"/>
      <c r="I566" s="114"/>
      <c r="J566" s="114"/>
      <c r="K566" s="114"/>
      <c r="L566" s="114"/>
      <c r="M566" s="114"/>
      <c r="N566" s="114"/>
      <c r="O566" s="114"/>
      <c r="P566" s="115"/>
      <c r="Q566" s="116"/>
      <c r="R566" s="10"/>
      <c r="S566" s="10"/>
      <c r="T566" s="81"/>
      <c r="U566" s="368"/>
      <c r="V566" s="369"/>
    </row>
    <row r="567" spans="1:22" ht="15.75" x14ac:dyDescent="0.25">
      <c r="A567" s="207" t="s">
        <v>624</v>
      </c>
      <c r="B567" s="171"/>
      <c r="C567" s="171"/>
      <c r="D567" s="113"/>
      <c r="E567" s="113"/>
      <c r="F567" s="113"/>
      <c r="G567" s="114"/>
      <c r="H567" s="114"/>
      <c r="I567" s="114"/>
      <c r="J567" s="114"/>
      <c r="K567" s="114"/>
      <c r="L567" s="114"/>
      <c r="M567" s="114"/>
      <c r="N567" s="114"/>
      <c r="O567" s="114"/>
      <c r="P567" s="115"/>
      <c r="Q567" s="116"/>
      <c r="R567" s="10"/>
      <c r="S567" s="10"/>
      <c r="T567" s="81"/>
      <c r="U567" s="368"/>
      <c r="V567" s="369"/>
    </row>
    <row r="568" spans="1:22" ht="15.75" x14ac:dyDescent="0.25">
      <c r="A568" s="207" t="s">
        <v>625</v>
      </c>
      <c r="B568" s="171"/>
      <c r="C568" s="171"/>
      <c r="D568" s="113"/>
      <c r="E568" s="113"/>
      <c r="F568" s="113"/>
      <c r="G568" s="114"/>
      <c r="H568" s="114"/>
      <c r="I568" s="114"/>
      <c r="J568" s="114"/>
      <c r="K568" s="114"/>
      <c r="L568" s="114"/>
      <c r="M568" s="114"/>
      <c r="N568" s="114"/>
      <c r="O568" s="114"/>
      <c r="P568" s="115"/>
      <c r="Q568" s="116"/>
      <c r="R568" s="10"/>
      <c r="S568" s="10"/>
      <c r="T568" s="81"/>
      <c r="U568" s="368"/>
      <c r="V568" s="369"/>
    </row>
    <row r="569" spans="1:22" ht="15.75" x14ac:dyDescent="0.25">
      <c r="A569" s="207" t="s">
        <v>626</v>
      </c>
      <c r="B569" s="171"/>
      <c r="C569" s="171"/>
      <c r="D569" s="113"/>
      <c r="E569" s="113"/>
      <c r="F569" s="113"/>
      <c r="G569" s="114"/>
      <c r="H569" s="114"/>
      <c r="I569" s="114"/>
      <c r="J569" s="114"/>
      <c r="K569" s="114"/>
      <c r="L569" s="114"/>
      <c r="M569" s="114"/>
      <c r="N569" s="114"/>
      <c r="O569" s="114"/>
      <c r="P569" s="115"/>
      <c r="Q569" s="116"/>
      <c r="R569" s="10"/>
      <c r="S569" s="10"/>
      <c r="T569" s="81"/>
      <c r="U569" s="368"/>
      <c r="V569" s="369"/>
    </row>
    <row r="570" spans="1:22" ht="15.75" x14ac:dyDescent="0.25">
      <c r="A570" s="207" t="s">
        <v>627</v>
      </c>
      <c r="B570" s="171"/>
      <c r="C570" s="171"/>
      <c r="D570" s="113"/>
      <c r="E570" s="113"/>
      <c r="F570" s="113"/>
      <c r="G570" s="114"/>
      <c r="H570" s="114"/>
      <c r="I570" s="114"/>
      <c r="J570" s="114"/>
      <c r="K570" s="114"/>
      <c r="L570" s="114"/>
      <c r="M570" s="114"/>
      <c r="N570" s="114"/>
      <c r="O570" s="114"/>
      <c r="P570" s="115"/>
      <c r="Q570" s="116"/>
      <c r="R570" s="10"/>
      <c r="S570" s="10"/>
      <c r="T570" s="81"/>
      <c r="U570" s="368"/>
      <c r="V570" s="369"/>
    </row>
    <row r="571" spans="1:22" ht="15.75" x14ac:dyDescent="0.25">
      <c r="A571" s="207" t="s">
        <v>628</v>
      </c>
      <c r="B571" s="171"/>
      <c r="C571" s="171"/>
      <c r="D571" s="113"/>
      <c r="E571" s="113"/>
      <c r="F571" s="113"/>
      <c r="G571" s="114"/>
      <c r="H571" s="114"/>
      <c r="I571" s="114"/>
      <c r="J571" s="114"/>
      <c r="K571" s="114"/>
      <c r="L571" s="114"/>
      <c r="M571" s="114"/>
      <c r="N571" s="114"/>
      <c r="O571" s="114"/>
      <c r="P571" s="115"/>
      <c r="Q571" s="116"/>
      <c r="R571" s="10"/>
      <c r="S571" s="10"/>
      <c r="T571" s="81"/>
      <c r="U571" s="368"/>
      <c r="V571" s="369"/>
    </row>
    <row r="572" spans="1:22" ht="15.75" x14ac:dyDescent="0.25">
      <c r="A572" s="207" t="s">
        <v>629</v>
      </c>
      <c r="B572" s="171"/>
      <c r="C572" s="171"/>
      <c r="D572" s="113"/>
      <c r="E572" s="113"/>
      <c r="F572" s="113"/>
      <c r="G572" s="114"/>
      <c r="H572" s="114"/>
      <c r="I572" s="114"/>
      <c r="J572" s="114"/>
      <c r="K572" s="114"/>
      <c r="L572" s="114"/>
      <c r="M572" s="114"/>
      <c r="N572" s="114"/>
      <c r="O572" s="114"/>
      <c r="P572" s="115"/>
      <c r="Q572" s="116"/>
      <c r="R572" s="10"/>
      <c r="S572" s="10"/>
      <c r="T572" s="81"/>
      <c r="U572" s="368"/>
      <c r="V572" s="369"/>
    </row>
    <row r="573" spans="1:22" ht="15.75" x14ac:dyDescent="0.25">
      <c r="A573" s="207" t="s">
        <v>630</v>
      </c>
      <c r="B573" s="171"/>
      <c r="C573" s="171"/>
      <c r="D573" s="113"/>
      <c r="E573" s="113"/>
      <c r="F573" s="113"/>
      <c r="G573" s="114"/>
      <c r="H573" s="114"/>
      <c r="I573" s="114"/>
      <c r="J573" s="114"/>
      <c r="K573" s="114"/>
      <c r="L573" s="114"/>
      <c r="M573" s="114"/>
      <c r="N573" s="114"/>
      <c r="O573" s="114"/>
      <c r="P573" s="115"/>
      <c r="Q573" s="116"/>
      <c r="R573" s="10"/>
      <c r="S573" s="10"/>
      <c r="T573" s="81"/>
      <c r="U573" s="368"/>
      <c r="V573" s="369"/>
    </row>
    <row r="574" spans="1:22" ht="15.75" x14ac:dyDescent="0.25">
      <c r="A574" s="207" t="s">
        <v>631</v>
      </c>
      <c r="B574" s="171"/>
      <c r="C574" s="171"/>
      <c r="D574" s="113"/>
      <c r="E574" s="113"/>
      <c r="F574" s="113"/>
      <c r="G574" s="114"/>
      <c r="H574" s="114"/>
      <c r="I574" s="114"/>
      <c r="J574" s="114"/>
      <c r="K574" s="114"/>
      <c r="L574" s="114"/>
      <c r="M574" s="114"/>
      <c r="N574" s="114"/>
      <c r="O574" s="114"/>
      <c r="P574" s="115"/>
      <c r="Q574" s="116"/>
      <c r="R574" s="10"/>
      <c r="S574" s="10"/>
      <c r="T574" s="81"/>
      <c r="U574" s="368"/>
      <c r="V574" s="369"/>
    </row>
    <row r="575" spans="1:22" ht="15.75" x14ac:dyDescent="0.25">
      <c r="A575" s="207" t="s">
        <v>632</v>
      </c>
      <c r="B575" s="171"/>
      <c r="C575" s="171"/>
      <c r="D575" s="113"/>
      <c r="E575" s="113"/>
      <c r="F575" s="113"/>
      <c r="G575" s="114"/>
      <c r="H575" s="114"/>
      <c r="I575" s="114"/>
      <c r="J575" s="114"/>
      <c r="K575" s="114"/>
      <c r="L575" s="114"/>
      <c r="M575" s="114"/>
      <c r="N575" s="114"/>
      <c r="O575" s="114"/>
      <c r="P575" s="115"/>
      <c r="Q575" s="116"/>
      <c r="R575" s="10"/>
      <c r="S575" s="10"/>
      <c r="T575" s="81"/>
      <c r="U575" s="368"/>
      <c r="V575" s="369"/>
    </row>
    <row r="576" spans="1:22" ht="15.75" x14ac:dyDescent="0.25">
      <c r="A576" s="207" t="s">
        <v>633</v>
      </c>
      <c r="B576" s="171"/>
      <c r="C576" s="171"/>
      <c r="D576" s="113"/>
      <c r="E576" s="113"/>
      <c r="F576" s="113"/>
      <c r="G576" s="114"/>
      <c r="H576" s="114"/>
      <c r="I576" s="114"/>
      <c r="J576" s="114"/>
      <c r="K576" s="114"/>
      <c r="L576" s="114"/>
      <c r="M576" s="114"/>
      <c r="N576" s="114"/>
      <c r="O576" s="114"/>
      <c r="P576" s="115"/>
      <c r="Q576" s="116"/>
      <c r="R576" s="10"/>
      <c r="S576" s="10"/>
      <c r="T576" s="81"/>
      <c r="U576" s="368"/>
      <c r="V576" s="369"/>
    </row>
    <row r="577" spans="1:22" ht="15.75" x14ac:dyDescent="0.25">
      <c r="A577" s="207" t="s">
        <v>634</v>
      </c>
      <c r="B577" s="171"/>
      <c r="C577" s="171"/>
      <c r="D577" s="113"/>
      <c r="E577" s="113"/>
      <c r="F577" s="113"/>
      <c r="G577" s="114"/>
      <c r="H577" s="114"/>
      <c r="I577" s="114"/>
      <c r="J577" s="114"/>
      <c r="K577" s="114"/>
      <c r="L577" s="114"/>
      <c r="M577" s="114"/>
      <c r="N577" s="114"/>
      <c r="O577" s="114"/>
      <c r="P577" s="115"/>
      <c r="Q577" s="116"/>
      <c r="R577" s="10"/>
      <c r="S577" s="10"/>
      <c r="T577" s="81"/>
      <c r="U577" s="368"/>
      <c r="V577" s="369"/>
    </row>
    <row r="578" spans="1:22" ht="15.75" x14ac:dyDescent="0.25">
      <c r="A578" s="207" t="s">
        <v>635</v>
      </c>
      <c r="B578" s="171"/>
      <c r="C578" s="171"/>
      <c r="D578" s="113"/>
      <c r="E578" s="113"/>
      <c r="F578" s="113"/>
      <c r="G578" s="114"/>
      <c r="H578" s="114"/>
      <c r="I578" s="114"/>
      <c r="J578" s="114"/>
      <c r="K578" s="114"/>
      <c r="L578" s="114"/>
      <c r="M578" s="114"/>
      <c r="N578" s="114"/>
      <c r="O578" s="114"/>
      <c r="P578" s="115"/>
      <c r="Q578" s="116"/>
      <c r="R578" s="10"/>
      <c r="S578" s="10"/>
      <c r="T578" s="81"/>
      <c r="U578" s="368"/>
      <c r="V578" s="369"/>
    </row>
    <row r="579" spans="1:22" ht="15.75" x14ac:dyDescent="0.25">
      <c r="A579" s="207" t="s">
        <v>636</v>
      </c>
      <c r="B579" s="171"/>
      <c r="C579" s="171"/>
      <c r="D579" s="113"/>
      <c r="E579" s="113"/>
      <c r="F579" s="113"/>
      <c r="G579" s="114"/>
      <c r="H579" s="114"/>
      <c r="I579" s="114"/>
      <c r="J579" s="114"/>
      <c r="K579" s="114"/>
      <c r="L579" s="114"/>
      <c r="M579" s="114"/>
      <c r="N579" s="114"/>
      <c r="O579" s="114"/>
      <c r="P579" s="115"/>
      <c r="Q579" s="116"/>
      <c r="R579" s="10"/>
      <c r="S579" s="10"/>
      <c r="T579" s="81"/>
      <c r="U579" s="368"/>
      <c r="V579" s="369"/>
    </row>
    <row r="580" spans="1:22" ht="15.75" x14ac:dyDescent="0.25">
      <c r="A580" s="207" t="s">
        <v>637</v>
      </c>
      <c r="B580" s="171"/>
      <c r="C580" s="171"/>
      <c r="D580" s="113"/>
      <c r="E580" s="113"/>
      <c r="F580" s="113"/>
      <c r="G580" s="114"/>
      <c r="H580" s="114"/>
      <c r="I580" s="114"/>
      <c r="J580" s="114"/>
      <c r="K580" s="114"/>
      <c r="L580" s="114"/>
      <c r="M580" s="114"/>
      <c r="N580" s="114"/>
      <c r="O580" s="114"/>
      <c r="P580" s="115"/>
      <c r="Q580" s="116"/>
      <c r="R580" s="10"/>
      <c r="S580" s="10"/>
      <c r="T580" s="81"/>
      <c r="U580" s="368"/>
      <c r="V580" s="369"/>
    </row>
    <row r="581" spans="1:22" ht="15.75" x14ac:dyDescent="0.25">
      <c r="A581" s="207" t="s">
        <v>638</v>
      </c>
      <c r="B581" s="171"/>
      <c r="C581" s="171"/>
      <c r="D581" s="113"/>
      <c r="E581" s="113"/>
      <c r="F581" s="113"/>
      <c r="G581" s="114"/>
      <c r="H581" s="114"/>
      <c r="I581" s="114"/>
      <c r="J581" s="114"/>
      <c r="K581" s="114"/>
      <c r="L581" s="114"/>
      <c r="M581" s="114"/>
      <c r="N581" s="114"/>
      <c r="O581" s="114"/>
      <c r="P581" s="115"/>
      <c r="Q581" s="116"/>
      <c r="R581" s="10"/>
      <c r="S581" s="10"/>
      <c r="T581" s="81"/>
      <c r="U581" s="368"/>
      <c r="V581" s="369"/>
    </row>
    <row r="582" spans="1:22" ht="15.75" x14ac:dyDescent="0.25">
      <c r="A582" s="207" t="s">
        <v>639</v>
      </c>
      <c r="B582" s="171"/>
      <c r="C582" s="171"/>
      <c r="D582" s="113"/>
      <c r="E582" s="113"/>
      <c r="F582" s="113"/>
      <c r="G582" s="114"/>
      <c r="H582" s="114"/>
      <c r="I582" s="114"/>
      <c r="J582" s="114"/>
      <c r="K582" s="114"/>
      <c r="L582" s="114"/>
      <c r="M582" s="114"/>
      <c r="N582" s="114"/>
      <c r="O582" s="114"/>
      <c r="P582" s="115"/>
      <c r="Q582" s="116"/>
      <c r="R582" s="10"/>
      <c r="S582" s="10"/>
      <c r="T582" s="81"/>
      <c r="U582" s="368"/>
      <c r="V582" s="369"/>
    </row>
    <row r="583" spans="1:22" ht="15.75" x14ac:dyDescent="0.25">
      <c r="A583" s="207" t="s">
        <v>640</v>
      </c>
      <c r="B583" s="171"/>
      <c r="C583" s="171"/>
      <c r="D583" s="113"/>
      <c r="E583" s="113"/>
      <c r="F583" s="113"/>
      <c r="G583" s="114"/>
      <c r="H583" s="114"/>
      <c r="I583" s="114"/>
      <c r="J583" s="114"/>
      <c r="K583" s="114"/>
      <c r="L583" s="114"/>
      <c r="M583" s="114"/>
      <c r="N583" s="114"/>
      <c r="O583" s="114"/>
      <c r="P583" s="115"/>
      <c r="Q583" s="116"/>
      <c r="R583" s="10"/>
      <c r="S583" s="10"/>
      <c r="T583" s="81"/>
      <c r="U583" s="368"/>
      <c r="V583" s="369"/>
    </row>
    <row r="584" spans="1:22" ht="15.75" x14ac:dyDescent="0.25">
      <c r="A584" s="207" t="s">
        <v>641</v>
      </c>
      <c r="B584" s="171"/>
      <c r="C584" s="171"/>
      <c r="D584" s="113"/>
      <c r="E584" s="113"/>
      <c r="F584" s="113"/>
      <c r="G584" s="114"/>
      <c r="H584" s="114"/>
      <c r="I584" s="114"/>
      <c r="J584" s="114"/>
      <c r="K584" s="114"/>
      <c r="L584" s="114"/>
      <c r="M584" s="114"/>
      <c r="N584" s="114"/>
      <c r="O584" s="114"/>
      <c r="P584" s="115"/>
      <c r="Q584" s="116"/>
      <c r="R584" s="10"/>
      <c r="S584" s="10"/>
      <c r="T584" s="81"/>
      <c r="U584" s="368"/>
      <c r="V584" s="369"/>
    </row>
    <row r="585" spans="1:22" ht="15.75" x14ac:dyDescent="0.25">
      <c r="A585" s="207" t="s">
        <v>642</v>
      </c>
      <c r="B585" s="171"/>
      <c r="C585" s="171"/>
      <c r="D585" s="113"/>
      <c r="E585" s="113"/>
      <c r="F585" s="113"/>
      <c r="G585" s="114"/>
      <c r="H585" s="114"/>
      <c r="I585" s="114"/>
      <c r="J585" s="114"/>
      <c r="K585" s="114"/>
      <c r="L585" s="114"/>
      <c r="M585" s="114"/>
      <c r="N585" s="114"/>
      <c r="O585" s="114"/>
      <c r="P585" s="115"/>
      <c r="Q585" s="116"/>
      <c r="R585" s="10"/>
      <c r="S585" s="10"/>
      <c r="T585" s="81"/>
      <c r="U585" s="368"/>
      <c r="V585" s="369"/>
    </row>
    <row r="586" spans="1:22" ht="15.75" x14ac:dyDescent="0.25">
      <c r="A586" s="207" t="s">
        <v>643</v>
      </c>
      <c r="B586" s="171"/>
      <c r="C586" s="171"/>
      <c r="D586" s="113"/>
      <c r="E586" s="113"/>
      <c r="F586" s="113"/>
      <c r="G586" s="114"/>
      <c r="H586" s="114"/>
      <c r="I586" s="114"/>
      <c r="J586" s="114"/>
      <c r="K586" s="114"/>
      <c r="L586" s="114"/>
      <c r="M586" s="114"/>
      <c r="N586" s="114"/>
      <c r="O586" s="114"/>
      <c r="P586" s="115"/>
      <c r="Q586" s="116"/>
      <c r="R586" s="10"/>
      <c r="S586" s="10"/>
      <c r="T586" s="81"/>
      <c r="U586" s="368"/>
      <c r="V586" s="369"/>
    </row>
    <row r="587" spans="1:22" ht="15.75" x14ac:dyDescent="0.25">
      <c r="A587" s="207" t="s">
        <v>644</v>
      </c>
      <c r="B587" s="171"/>
      <c r="C587" s="171"/>
      <c r="D587" s="113"/>
      <c r="E587" s="113"/>
      <c r="F587" s="113"/>
      <c r="G587" s="114"/>
      <c r="H587" s="114"/>
      <c r="I587" s="114"/>
      <c r="J587" s="114"/>
      <c r="K587" s="114"/>
      <c r="L587" s="114"/>
      <c r="M587" s="114"/>
      <c r="N587" s="114"/>
      <c r="O587" s="114"/>
      <c r="P587" s="115"/>
      <c r="Q587" s="116"/>
      <c r="R587" s="10"/>
      <c r="S587" s="10"/>
      <c r="T587" s="81"/>
      <c r="U587" s="368"/>
      <c r="V587" s="369"/>
    </row>
    <row r="588" spans="1:22" ht="15.75" x14ac:dyDescent="0.25">
      <c r="A588" s="207" t="s">
        <v>645</v>
      </c>
      <c r="B588" s="171"/>
      <c r="C588" s="171"/>
      <c r="D588" s="113"/>
      <c r="E588" s="113"/>
      <c r="F588" s="113"/>
      <c r="G588" s="114"/>
      <c r="H588" s="114"/>
      <c r="I588" s="114"/>
      <c r="J588" s="114"/>
      <c r="K588" s="114"/>
      <c r="L588" s="114"/>
      <c r="M588" s="114"/>
      <c r="N588" s="114"/>
      <c r="O588" s="114"/>
      <c r="P588" s="115"/>
      <c r="Q588" s="116"/>
      <c r="R588" s="10"/>
      <c r="S588" s="10"/>
      <c r="T588" s="81"/>
      <c r="U588" s="368"/>
      <c r="V588" s="369"/>
    </row>
    <row r="589" spans="1:22" ht="15.75" x14ac:dyDescent="0.25">
      <c r="A589" s="207" t="s">
        <v>646</v>
      </c>
      <c r="B589" s="171"/>
      <c r="C589" s="171"/>
      <c r="D589" s="113"/>
      <c r="E589" s="113"/>
      <c r="F589" s="113"/>
      <c r="G589" s="114"/>
      <c r="H589" s="114"/>
      <c r="I589" s="114"/>
      <c r="J589" s="114"/>
      <c r="K589" s="114"/>
      <c r="L589" s="114"/>
      <c r="M589" s="114"/>
      <c r="N589" s="114"/>
      <c r="O589" s="114"/>
      <c r="P589" s="115"/>
      <c r="Q589" s="116"/>
      <c r="R589" s="10"/>
      <c r="S589" s="10"/>
      <c r="T589" s="81"/>
      <c r="U589" s="368"/>
      <c r="V589" s="369"/>
    </row>
    <row r="590" spans="1:22" ht="15.75" x14ac:dyDescent="0.25">
      <c r="A590" s="207" t="s">
        <v>647</v>
      </c>
      <c r="B590" s="171"/>
      <c r="C590" s="171"/>
      <c r="D590" s="113"/>
      <c r="E590" s="113"/>
      <c r="F590" s="113"/>
      <c r="G590" s="114"/>
      <c r="H590" s="114"/>
      <c r="I590" s="114"/>
      <c r="J590" s="114"/>
      <c r="K590" s="114"/>
      <c r="L590" s="114"/>
      <c r="M590" s="114"/>
      <c r="N590" s="114"/>
      <c r="O590" s="114"/>
      <c r="P590" s="115"/>
      <c r="Q590" s="116"/>
      <c r="R590" s="10"/>
      <c r="S590" s="10"/>
      <c r="T590" s="81"/>
      <c r="U590" s="368"/>
      <c r="V590" s="369"/>
    </row>
    <row r="591" spans="1:22" ht="15.75" x14ac:dyDescent="0.25">
      <c r="A591" s="207" t="s">
        <v>648</v>
      </c>
      <c r="B591" s="171"/>
      <c r="C591" s="171"/>
      <c r="D591" s="113"/>
      <c r="E591" s="113"/>
      <c r="F591" s="113"/>
      <c r="G591" s="114"/>
      <c r="H591" s="114"/>
      <c r="I591" s="114"/>
      <c r="J591" s="114"/>
      <c r="K591" s="114"/>
      <c r="L591" s="114"/>
      <c r="M591" s="114"/>
      <c r="N591" s="114"/>
      <c r="O591" s="114"/>
      <c r="P591" s="115"/>
      <c r="Q591" s="116"/>
      <c r="R591" s="10"/>
      <c r="S591" s="10"/>
      <c r="T591" s="81"/>
      <c r="U591" s="368"/>
      <c r="V591" s="369"/>
    </row>
    <row r="592" spans="1:22" ht="15.75" x14ac:dyDescent="0.25">
      <c r="A592" s="207" t="s">
        <v>649</v>
      </c>
      <c r="B592" s="171"/>
      <c r="C592" s="171"/>
      <c r="D592" s="113"/>
      <c r="E592" s="113"/>
      <c r="F592" s="113"/>
      <c r="G592" s="114"/>
      <c r="H592" s="114"/>
      <c r="I592" s="114"/>
      <c r="J592" s="114"/>
      <c r="K592" s="114"/>
      <c r="L592" s="114"/>
      <c r="M592" s="114"/>
      <c r="N592" s="114"/>
      <c r="O592" s="114"/>
      <c r="P592" s="115"/>
      <c r="Q592" s="116"/>
      <c r="R592" s="10"/>
      <c r="S592" s="10"/>
      <c r="T592" s="81"/>
      <c r="U592" s="368"/>
      <c r="V592" s="369"/>
    </row>
    <row r="593" spans="1:22" ht="15.75" x14ac:dyDescent="0.25">
      <c r="A593" s="207" t="s">
        <v>650</v>
      </c>
      <c r="B593" s="171"/>
      <c r="C593" s="171"/>
      <c r="D593" s="113"/>
      <c r="E593" s="113"/>
      <c r="F593" s="113"/>
      <c r="G593" s="114"/>
      <c r="H593" s="114"/>
      <c r="I593" s="114"/>
      <c r="J593" s="114"/>
      <c r="K593" s="114"/>
      <c r="L593" s="114"/>
      <c r="M593" s="114"/>
      <c r="N593" s="114"/>
      <c r="O593" s="114"/>
      <c r="P593" s="115"/>
      <c r="Q593" s="116"/>
      <c r="R593" s="10"/>
      <c r="S593" s="10"/>
      <c r="T593" s="81"/>
      <c r="U593" s="368"/>
      <c r="V593" s="369"/>
    </row>
    <row r="594" spans="1:22" ht="15.75" x14ac:dyDescent="0.25">
      <c r="A594" s="207" t="s">
        <v>651</v>
      </c>
      <c r="B594" s="171"/>
      <c r="C594" s="171"/>
      <c r="D594" s="113"/>
      <c r="E594" s="113"/>
      <c r="F594" s="113"/>
      <c r="G594" s="114"/>
      <c r="H594" s="114"/>
      <c r="I594" s="114"/>
      <c r="J594" s="114"/>
      <c r="K594" s="114"/>
      <c r="L594" s="114"/>
      <c r="M594" s="114"/>
      <c r="N594" s="114"/>
      <c r="O594" s="114"/>
      <c r="P594" s="115"/>
      <c r="Q594" s="116"/>
      <c r="R594" s="10"/>
      <c r="S594" s="10"/>
      <c r="T594" s="81"/>
      <c r="U594" s="368"/>
      <c r="V594" s="369"/>
    </row>
    <row r="595" spans="1:22" ht="15.75" x14ac:dyDescent="0.25">
      <c r="A595" s="207" t="s">
        <v>652</v>
      </c>
      <c r="B595" s="171"/>
      <c r="C595" s="171"/>
      <c r="D595" s="113"/>
      <c r="E595" s="113"/>
      <c r="F595" s="113"/>
      <c r="G595" s="114"/>
      <c r="H595" s="114"/>
      <c r="I595" s="114"/>
      <c r="J595" s="114"/>
      <c r="K595" s="114"/>
      <c r="L595" s="114"/>
      <c r="M595" s="114"/>
      <c r="N595" s="114"/>
      <c r="O595" s="114"/>
      <c r="P595" s="115"/>
      <c r="Q595" s="116"/>
      <c r="R595" s="10"/>
      <c r="S595" s="10"/>
      <c r="T595" s="81"/>
      <c r="U595" s="368"/>
      <c r="V595" s="369"/>
    </row>
    <row r="596" spans="1:22" ht="15.75" x14ac:dyDescent="0.25">
      <c r="A596" s="207" t="s">
        <v>653</v>
      </c>
      <c r="B596" s="171"/>
      <c r="C596" s="171"/>
      <c r="D596" s="113"/>
      <c r="E596" s="113"/>
      <c r="F596" s="113"/>
      <c r="G596" s="114"/>
      <c r="H596" s="114"/>
      <c r="I596" s="114"/>
      <c r="J596" s="114"/>
      <c r="K596" s="114"/>
      <c r="L596" s="114"/>
      <c r="M596" s="114"/>
      <c r="N596" s="114"/>
      <c r="O596" s="114"/>
      <c r="P596" s="115"/>
      <c r="Q596" s="116"/>
      <c r="R596" s="10"/>
      <c r="S596" s="10"/>
      <c r="T596" s="81"/>
      <c r="U596" s="368"/>
      <c r="V596" s="369"/>
    </row>
    <row r="597" spans="1:22" ht="15.75" x14ac:dyDescent="0.25">
      <c r="A597" s="207" t="s">
        <v>654</v>
      </c>
      <c r="B597" s="171"/>
      <c r="C597" s="171"/>
      <c r="D597" s="113"/>
      <c r="E597" s="113"/>
      <c r="F597" s="113"/>
      <c r="G597" s="114"/>
      <c r="H597" s="114"/>
      <c r="I597" s="114"/>
      <c r="J597" s="114"/>
      <c r="K597" s="114"/>
      <c r="L597" s="114"/>
      <c r="M597" s="114"/>
      <c r="N597" s="114"/>
      <c r="O597" s="114"/>
      <c r="P597" s="115"/>
      <c r="Q597" s="116"/>
      <c r="R597" s="10"/>
      <c r="S597" s="10"/>
      <c r="T597" s="81"/>
      <c r="U597" s="368"/>
      <c r="V597" s="369"/>
    </row>
    <row r="598" spans="1:22" ht="15.75" x14ac:dyDescent="0.25">
      <c r="A598" s="207" t="s">
        <v>655</v>
      </c>
      <c r="B598" s="171"/>
      <c r="C598" s="171"/>
      <c r="D598" s="113"/>
      <c r="E598" s="113"/>
      <c r="F598" s="113"/>
      <c r="G598" s="114"/>
      <c r="H598" s="114"/>
      <c r="I598" s="114"/>
      <c r="J598" s="114"/>
      <c r="K598" s="114"/>
      <c r="L598" s="114"/>
      <c r="M598" s="114"/>
      <c r="N598" s="114"/>
      <c r="O598" s="114"/>
      <c r="P598" s="115"/>
      <c r="Q598" s="116"/>
      <c r="R598" s="10"/>
      <c r="S598" s="10"/>
      <c r="T598" s="81"/>
      <c r="U598" s="368"/>
      <c r="V598" s="369"/>
    </row>
    <row r="599" spans="1:22" ht="15.75" x14ac:dyDescent="0.25">
      <c r="A599" s="207" t="s">
        <v>656</v>
      </c>
      <c r="B599" s="171"/>
      <c r="C599" s="171"/>
      <c r="D599" s="113"/>
      <c r="E599" s="113"/>
      <c r="F599" s="113"/>
      <c r="G599" s="114"/>
      <c r="H599" s="114"/>
      <c r="I599" s="114"/>
      <c r="J599" s="114"/>
      <c r="K599" s="114"/>
      <c r="L599" s="114"/>
      <c r="M599" s="114"/>
      <c r="N599" s="114"/>
      <c r="O599" s="114"/>
      <c r="P599" s="115"/>
      <c r="Q599" s="116"/>
      <c r="R599" s="10"/>
      <c r="S599" s="10"/>
      <c r="T599" s="81"/>
      <c r="U599" s="368"/>
      <c r="V599" s="369"/>
    </row>
    <row r="600" spans="1:22" ht="15.75" x14ac:dyDescent="0.25">
      <c r="A600" s="207" t="s">
        <v>657</v>
      </c>
      <c r="B600" s="171"/>
      <c r="C600" s="171"/>
      <c r="D600" s="113"/>
      <c r="E600" s="113"/>
      <c r="F600" s="113"/>
      <c r="G600" s="114"/>
      <c r="H600" s="114"/>
      <c r="I600" s="114"/>
      <c r="J600" s="114"/>
      <c r="K600" s="114"/>
      <c r="L600" s="114"/>
      <c r="M600" s="114"/>
      <c r="N600" s="114"/>
      <c r="O600" s="114"/>
      <c r="P600" s="115"/>
      <c r="Q600" s="116"/>
      <c r="R600" s="10"/>
      <c r="S600" s="10"/>
      <c r="T600" s="81"/>
      <c r="U600" s="368"/>
      <c r="V600" s="369"/>
    </row>
    <row r="601" spans="1:22" ht="15.75" x14ac:dyDescent="0.25">
      <c r="A601" s="207" t="s">
        <v>658</v>
      </c>
      <c r="B601" s="171"/>
      <c r="C601" s="171"/>
      <c r="D601" s="113"/>
      <c r="E601" s="113"/>
      <c r="F601" s="113"/>
      <c r="G601" s="114"/>
      <c r="H601" s="114"/>
      <c r="I601" s="114"/>
      <c r="J601" s="114"/>
      <c r="K601" s="114"/>
      <c r="L601" s="114"/>
      <c r="M601" s="114"/>
      <c r="N601" s="114"/>
      <c r="O601" s="114"/>
      <c r="P601" s="115"/>
      <c r="Q601" s="116"/>
      <c r="R601" s="10"/>
      <c r="S601" s="10"/>
      <c r="T601" s="81"/>
      <c r="U601" s="368"/>
      <c r="V601" s="369"/>
    </row>
    <row r="602" spans="1:22" ht="15.75" x14ac:dyDescent="0.25">
      <c r="A602" s="207" t="s">
        <v>659</v>
      </c>
      <c r="B602" s="171"/>
      <c r="C602" s="171"/>
      <c r="D602" s="113"/>
      <c r="E602" s="113"/>
      <c r="F602" s="113"/>
      <c r="G602" s="114"/>
      <c r="H602" s="114"/>
      <c r="I602" s="114"/>
      <c r="J602" s="114"/>
      <c r="K602" s="114"/>
      <c r="L602" s="114"/>
      <c r="M602" s="114"/>
      <c r="N602" s="114"/>
      <c r="O602" s="114"/>
      <c r="P602" s="115"/>
      <c r="Q602" s="116"/>
      <c r="R602" s="10"/>
      <c r="S602" s="10"/>
      <c r="T602" s="81"/>
      <c r="U602" s="368"/>
      <c r="V602" s="369"/>
    </row>
    <row r="603" spans="1:22" ht="15.75" x14ac:dyDescent="0.25">
      <c r="A603" s="207" t="s">
        <v>660</v>
      </c>
      <c r="B603" s="171"/>
      <c r="C603" s="171"/>
      <c r="D603" s="113"/>
      <c r="E603" s="113"/>
      <c r="F603" s="113"/>
      <c r="G603" s="114"/>
      <c r="H603" s="114"/>
      <c r="I603" s="114"/>
      <c r="J603" s="114"/>
      <c r="K603" s="114"/>
      <c r="L603" s="114"/>
      <c r="M603" s="114"/>
      <c r="N603" s="114"/>
      <c r="O603" s="114"/>
      <c r="P603" s="115"/>
      <c r="Q603" s="116"/>
      <c r="R603" s="10"/>
      <c r="S603" s="10"/>
      <c r="T603" s="81"/>
      <c r="U603" s="368"/>
      <c r="V603" s="369"/>
    </row>
    <row r="604" spans="1:22" ht="15.75" x14ac:dyDescent="0.25">
      <c r="A604" s="207" t="s">
        <v>661</v>
      </c>
      <c r="B604" s="171"/>
      <c r="C604" s="171"/>
      <c r="D604" s="113"/>
      <c r="E604" s="113"/>
      <c r="F604" s="113"/>
      <c r="G604" s="114"/>
      <c r="H604" s="114"/>
      <c r="I604" s="114"/>
      <c r="J604" s="114"/>
      <c r="K604" s="114"/>
      <c r="L604" s="114"/>
      <c r="M604" s="114"/>
      <c r="N604" s="114"/>
      <c r="O604" s="114"/>
      <c r="P604" s="115"/>
      <c r="Q604" s="116"/>
      <c r="R604" s="10"/>
      <c r="S604" s="10"/>
      <c r="T604" s="81"/>
      <c r="U604" s="368"/>
      <c r="V604" s="369"/>
    </row>
    <row r="605" spans="1:22" ht="15.75" x14ac:dyDescent="0.25">
      <c r="A605" s="207" t="s">
        <v>662</v>
      </c>
      <c r="B605" s="171"/>
      <c r="C605" s="171"/>
      <c r="D605" s="113"/>
      <c r="E605" s="113"/>
      <c r="F605" s="113"/>
      <c r="G605" s="114"/>
      <c r="H605" s="114"/>
      <c r="I605" s="114"/>
      <c r="J605" s="114"/>
      <c r="K605" s="114"/>
      <c r="L605" s="114"/>
      <c r="M605" s="114"/>
      <c r="N605" s="114"/>
      <c r="O605" s="114"/>
      <c r="P605" s="115"/>
      <c r="Q605" s="116"/>
      <c r="R605" s="10"/>
      <c r="S605" s="10"/>
      <c r="T605" s="81"/>
      <c r="U605" s="368"/>
      <c r="V605" s="369"/>
    </row>
    <row r="606" spans="1:22" ht="15.75" x14ac:dyDescent="0.25">
      <c r="A606" s="207" t="s">
        <v>663</v>
      </c>
      <c r="B606" s="171"/>
      <c r="C606" s="171"/>
      <c r="D606" s="113"/>
      <c r="E606" s="113"/>
      <c r="F606" s="113"/>
      <c r="G606" s="114"/>
      <c r="H606" s="114"/>
      <c r="I606" s="114"/>
      <c r="J606" s="114"/>
      <c r="K606" s="114"/>
      <c r="L606" s="114"/>
      <c r="M606" s="114"/>
      <c r="N606" s="114"/>
      <c r="O606" s="114"/>
      <c r="P606" s="115"/>
      <c r="Q606" s="116"/>
      <c r="R606" s="10"/>
      <c r="S606" s="10"/>
      <c r="T606" s="81"/>
      <c r="U606" s="368"/>
      <c r="V606" s="369"/>
    </row>
    <row r="607" spans="1:22" ht="15.75" x14ac:dyDescent="0.25">
      <c r="A607" s="207" t="s">
        <v>664</v>
      </c>
      <c r="B607" s="171"/>
      <c r="C607" s="171"/>
      <c r="D607" s="113"/>
      <c r="E607" s="113"/>
      <c r="F607" s="113"/>
      <c r="G607" s="114"/>
      <c r="H607" s="114"/>
      <c r="I607" s="114"/>
      <c r="J607" s="114"/>
      <c r="K607" s="114"/>
      <c r="L607" s="114"/>
      <c r="M607" s="114"/>
      <c r="N607" s="114"/>
      <c r="O607" s="114"/>
      <c r="P607" s="115"/>
      <c r="Q607" s="116"/>
      <c r="R607" s="10"/>
      <c r="S607" s="10"/>
      <c r="T607" s="81"/>
      <c r="U607" s="368"/>
      <c r="V607" s="369"/>
    </row>
    <row r="608" spans="1:22" ht="15.75" x14ac:dyDescent="0.25">
      <c r="A608" s="207" t="s">
        <v>665</v>
      </c>
      <c r="B608" s="171"/>
      <c r="C608" s="171"/>
      <c r="D608" s="113"/>
      <c r="E608" s="113"/>
      <c r="F608" s="113"/>
      <c r="G608" s="114"/>
      <c r="H608" s="114"/>
      <c r="I608" s="114"/>
      <c r="J608" s="114"/>
      <c r="K608" s="114"/>
      <c r="L608" s="114"/>
      <c r="M608" s="114"/>
      <c r="N608" s="114"/>
      <c r="O608" s="114"/>
      <c r="P608" s="115"/>
      <c r="Q608" s="116"/>
      <c r="R608" s="10"/>
      <c r="S608" s="10"/>
      <c r="T608" s="81"/>
      <c r="U608" s="368"/>
      <c r="V608" s="369"/>
    </row>
    <row r="609" spans="1:22" ht="15.75" x14ac:dyDescent="0.25">
      <c r="A609" s="207" t="s">
        <v>666</v>
      </c>
      <c r="B609" s="171"/>
      <c r="C609" s="171"/>
      <c r="D609" s="113"/>
      <c r="E609" s="113"/>
      <c r="F609" s="113"/>
      <c r="G609" s="114"/>
      <c r="H609" s="114"/>
      <c r="I609" s="114"/>
      <c r="J609" s="114"/>
      <c r="K609" s="114"/>
      <c r="L609" s="114"/>
      <c r="M609" s="114"/>
      <c r="N609" s="114"/>
      <c r="O609" s="114"/>
      <c r="P609" s="115"/>
      <c r="Q609" s="116"/>
      <c r="R609" s="10"/>
      <c r="S609" s="10"/>
      <c r="T609" s="81"/>
      <c r="U609" s="368"/>
      <c r="V609" s="369"/>
    </row>
    <row r="610" spans="1:22" ht="15.75" x14ac:dyDescent="0.25">
      <c r="A610" s="207" t="s">
        <v>667</v>
      </c>
      <c r="B610" s="171"/>
      <c r="C610" s="171"/>
      <c r="D610" s="113"/>
      <c r="E610" s="113"/>
      <c r="F610" s="113"/>
      <c r="G610" s="114"/>
      <c r="H610" s="114"/>
      <c r="I610" s="114"/>
      <c r="J610" s="114"/>
      <c r="K610" s="114"/>
      <c r="L610" s="114"/>
      <c r="M610" s="114"/>
      <c r="N610" s="114"/>
      <c r="O610" s="114"/>
      <c r="P610" s="115"/>
      <c r="Q610" s="116"/>
      <c r="R610" s="10"/>
      <c r="S610" s="10"/>
      <c r="T610" s="81"/>
      <c r="U610" s="368"/>
      <c r="V610" s="369"/>
    </row>
    <row r="611" spans="1:22" ht="15.75" x14ac:dyDescent="0.25">
      <c r="A611" s="207" t="s">
        <v>668</v>
      </c>
      <c r="B611" s="171"/>
      <c r="C611" s="171"/>
      <c r="D611" s="113"/>
      <c r="E611" s="113"/>
      <c r="F611" s="113"/>
      <c r="G611" s="114"/>
      <c r="H611" s="114"/>
      <c r="I611" s="114"/>
      <c r="J611" s="114"/>
      <c r="K611" s="114"/>
      <c r="L611" s="114"/>
      <c r="M611" s="114"/>
      <c r="N611" s="114"/>
      <c r="O611" s="114"/>
      <c r="P611" s="115"/>
      <c r="Q611" s="116"/>
      <c r="R611" s="10"/>
      <c r="S611" s="10"/>
      <c r="T611" s="81"/>
      <c r="U611" s="368"/>
      <c r="V611" s="369"/>
    </row>
    <row r="612" spans="1:22" ht="15.75" x14ac:dyDescent="0.25">
      <c r="A612" s="207" t="s">
        <v>669</v>
      </c>
      <c r="B612" s="171"/>
      <c r="C612" s="171"/>
      <c r="D612" s="113"/>
      <c r="E612" s="113"/>
      <c r="F612" s="113"/>
      <c r="G612" s="114"/>
      <c r="H612" s="114"/>
      <c r="I612" s="114"/>
      <c r="J612" s="114"/>
      <c r="K612" s="114"/>
      <c r="L612" s="114"/>
      <c r="M612" s="114"/>
      <c r="N612" s="114"/>
      <c r="O612" s="114"/>
      <c r="P612" s="115"/>
      <c r="Q612" s="116"/>
      <c r="R612" s="10"/>
      <c r="S612" s="10"/>
      <c r="T612" s="81"/>
      <c r="U612" s="368"/>
      <c r="V612" s="369"/>
    </row>
    <row r="613" spans="1:22" ht="15.75" x14ac:dyDescent="0.25">
      <c r="A613" s="207" t="s">
        <v>670</v>
      </c>
      <c r="B613" s="171"/>
      <c r="C613" s="171"/>
      <c r="D613" s="113"/>
      <c r="E613" s="113"/>
      <c r="F613" s="113"/>
      <c r="G613" s="114"/>
      <c r="H613" s="114"/>
      <c r="I613" s="114"/>
      <c r="J613" s="114"/>
      <c r="K613" s="114"/>
      <c r="L613" s="114"/>
      <c r="M613" s="114"/>
      <c r="N613" s="114"/>
      <c r="O613" s="114"/>
      <c r="P613" s="115"/>
      <c r="Q613" s="116"/>
      <c r="R613" s="10"/>
      <c r="S613" s="10"/>
      <c r="T613" s="81"/>
      <c r="U613" s="368"/>
      <c r="V613" s="369"/>
    </row>
    <row r="614" spans="1:22" ht="15.75" x14ac:dyDescent="0.25">
      <c r="A614" s="207" t="s">
        <v>671</v>
      </c>
      <c r="B614" s="171"/>
      <c r="C614" s="171"/>
      <c r="D614" s="113"/>
      <c r="E614" s="113"/>
      <c r="F614" s="113"/>
      <c r="G614" s="114"/>
      <c r="H614" s="114"/>
      <c r="I614" s="114"/>
      <c r="J614" s="114"/>
      <c r="K614" s="114"/>
      <c r="L614" s="114"/>
      <c r="M614" s="114"/>
      <c r="N614" s="114"/>
      <c r="O614" s="114"/>
      <c r="P614" s="115"/>
      <c r="Q614" s="116"/>
      <c r="R614" s="10"/>
      <c r="S614" s="10"/>
      <c r="T614" s="81"/>
      <c r="U614" s="368"/>
      <c r="V614" s="369"/>
    </row>
    <row r="615" spans="1:22" ht="15.75" x14ac:dyDescent="0.25">
      <c r="A615" s="207" t="s">
        <v>672</v>
      </c>
      <c r="B615" s="171"/>
      <c r="C615" s="171"/>
      <c r="D615" s="113"/>
      <c r="E615" s="113"/>
      <c r="F615" s="113"/>
      <c r="G615" s="114"/>
      <c r="H615" s="114"/>
      <c r="I615" s="114"/>
      <c r="J615" s="114"/>
      <c r="K615" s="114"/>
      <c r="L615" s="114"/>
      <c r="M615" s="114"/>
      <c r="N615" s="114"/>
      <c r="O615" s="114"/>
      <c r="P615" s="115"/>
      <c r="Q615" s="116"/>
      <c r="R615" s="10"/>
      <c r="S615" s="10"/>
      <c r="T615" s="81"/>
      <c r="U615" s="368"/>
      <c r="V615" s="369"/>
    </row>
    <row r="616" spans="1:22" ht="15.75" x14ac:dyDescent="0.25">
      <c r="A616" s="207" t="s">
        <v>673</v>
      </c>
      <c r="B616" s="171"/>
      <c r="C616" s="171"/>
      <c r="D616" s="113"/>
      <c r="E616" s="113"/>
      <c r="F616" s="113"/>
      <c r="G616" s="114"/>
      <c r="H616" s="114"/>
      <c r="I616" s="114"/>
      <c r="J616" s="114"/>
      <c r="K616" s="114"/>
      <c r="L616" s="114"/>
      <c r="M616" s="114"/>
      <c r="N616" s="114"/>
      <c r="O616" s="114"/>
      <c r="P616" s="115"/>
      <c r="Q616" s="116"/>
      <c r="R616" s="10"/>
      <c r="S616" s="10"/>
      <c r="T616" s="81"/>
      <c r="U616" s="368"/>
      <c r="V616" s="369"/>
    </row>
    <row r="617" spans="1:22" ht="15.75" x14ac:dyDescent="0.25">
      <c r="A617" s="207" t="s">
        <v>674</v>
      </c>
      <c r="B617" s="171"/>
      <c r="C617" s="171"/>
      <c r="D617" s="113"/>
      <c r="E617" s="113"/>
      <c r="F617" s="113"/>
      <c r="G617" s="114"/>
      <c r="H617" s="114"/>
      <c r="I617" s="114"/>
      <c r="J617" s="114"/>
      <c r="K617" s="114"/>
      <c r="L617" s="114"/>
      <c r="M617" s="114"/>
      <c r="N617" s="114"/>
      <c r="O617" s="114"/>
      <c r="P617" s="115"/>
      <c r="Q617" s="116"/>
      <c r="R617" s="10"/>
      <c r="S617" s="10"/>
      <c r="T617" s="81"/>
      <c r="U617" s="368"/>
      <c r="V617" s="369"/>
    </row>
    <row r="618" spans="1:22" ht="15.75" x14ac:dyDescent="0.25">
      <c r="A618" s="207" t="s">
        <v>675</v>
      </c>
      <c r="B618" s="171"/>
      <c r="C618" s="171"/>
      <c r="D618" s="113"/>
      <c r="E618" s="113"/>
      <c r="F618" s="113"/>
      <c r="G618" s="114"/>
      <c r="H618" s="114"/>
      <c r="I618" s="114"/>
      <c r="J618" s="114"/>
      <c r="K618" s="114"/>
      <c r="L618" s="114"/>
      <c r="M618" s="114"/>
      <c r="N618" s="114"/>
      <c r="O618" s="114"/>
      <c r="P618" s="115"/>
      <c r="Q618" s="116"/>
      <c r="R618" s="10"/>
      <c r="S618" s="10"/>
      <c r="T618" s="81"/>
      <c r="U618" s="368"/>
      <c r="V618" s="369"/>
    </row>
    <row r="619" spans="1:22" ht="15.75" x14ac:dyDescent="0.25">
      <c r="A619" s="207" t="s">
        <v>676</v>
      </c>
      <c r="B619" s="171"/>
      <c r="C619" s="171"/>
      <c r="D619" s="113"/>
      <c r="E619" s="113"/>
      <c r="F619" s="113"/>
      <c r="G619" s="114"/>
      <c r="H619" s="114"/>
      <c r="I619" s="114"/>
      <c r="J619" s="114"/>
      <c r="K619" s="114"/>
      <c r="L619" s="114"/>
      <c r="M619" s="114"/>
      <c r="N619" s="114"/>
      <c r="O619" s="114"/>
      <c r="P619" s="115"/>
      <c r="Q619" s="116"/>
      <c r="R619" s="10"/>
      <c r="S619" s="10"/>
      <c r="T619" s="81"/>
      <c r="U619" s="368"/>
      <c r="V619" s="369"/>
    </row>
    <row r="620" spans="1:22" ht="15.75" x14ac:dyDescent="0.25">
      <c r="A620" s="207" t="s">
        <v>677</v>
      </c>
      <c r="B620" s="171"/>
      <c r="C620" s="171"/>
      <c r="D620" s="113"/>
      <c r="E620" s="113"/>
      <c r="F620" s="113"/>
      <c r="G620" s="114"/>
      <c r="H620" s="114"/>
      <c r="I620" s="114"/>
      <c r="J620" s="114"/>
      <c r="K620" s="114"/>
      <c r="L620" s="114"/>
      <c r="M620" s="114"/>
      <c r="N620" s="114"/>
      <c r="O620" s="114"/>
      <c r="P620" s="115"/>
      <c r="Q620" s="116"/>
      <c r="R620" s="10"/>
      <c r="S620" s="10"/>
      <c r="T620" s="81"/>
      <c r="U620" s="368"/>
      <c r="V620" s="369"/>
    </row>
    <row r="621" spans="1:22" ht="15.75" x14ac:dyDescent="0.25">
      <c r="A621" s="207" t="s">
        <v>678</v>
      </c>
      <c r="B621" s="171"/>
      <c r="C621" s="171"/>
      <c r="D621" s="113"/>
      <c r="E621" s="113"/>
      <c r="F621" s="113"/>
      <c r="G621" s="114"/>
      <c r="H621" s="114"/>
      <c r="I621" s="114"/>
      <c r="J621" s="114"/>
      <c r="K621" s="114"/>
      <c r="L621" s="114"/>
      <c r="M621" s="114"/>
      <c r="N621" s="114"/>
      <c r="O621" s="114"/>
      <c r="P621" s="115"/>
      <c r="Q621" s="116"/>
      <c r="R621" s="10"/>
      <c r="S621" s="10"/>
      <c r="T621" s="81"/>
      <c r="U621" s="368"/>
      <c r="V621" s="369"/>
    </row>
    <row r="622" spans="1:22" ht="15.75" x14ac:dyDescent="0.25">
      <c r="A622" s="207" t="s">
        <v>679</v>
      </c>
      <c r="B622" s="171"/>
      <c r="C622" s="171"/>
      <c r="D622" s="113"/>
      <c r="E622" s="113"/>
      <c r="F622" s="113"/>
      <c r="G622" s="114"/>
      <c r="H622" s="114"/>
      <c r="I622" s="114"/>
      <c r="J622" s="114"/>
      <c r="K622" s="114"/>
      <c r="L622" s="114"/>
      <c r="M622" s="114"/>
      <c r="N622" s="114"/>
      <c r="O622" s="114"/>
      <c r="P622" s="115"/>
      <c r="Q622" s="116"/>
      <c r="R622" s="10"/>
      <c r="S622" s="10"/>
      <c r="T622" s="81"/>
      <c r="U622" s="368"/>
      <c r="V622" s="369"/>
    </row>
    <row r="623" spans="1:22" ht="15.75" x14ac:dyDescent="0.25">
      <c r="A623" s="207" t="s">
        <v>680</v>
      </c>
      <c r="B623" s="171"/>
      <c r="C623" s="171"/>
      <c r="D623" s="113"/>
      <c r="E623" s="113"/>
      <c r="F623" s="113"/>
      <c r="G623" s="114"/>
      <c r="H623" s="114"/>
      <c r="I623" s="114"/>
      <c r="J623" s="114"/>
      <c r="K623" s="114"/>
      <c r="L623" s="114"/>
      <c r="M623" s="114"/>
      <c r="N623" s="114"/>
      <c r="O623" s="114"/>
      <c r="P623" s="115"/>
      <c r="Q623" s="116"/>
      <c r="R623" s="10"/>
      <c r="S623" s="10"/>
      <c r="T623" s="81"/>
      <c r="U623" s="368"/>
      <c r="V623" s="369"/>
    </row>
    <row r="624" spans="1:22" ht="15.75" x14ac:dyDescent="0.25">
      <c r="A624" s="207" t="s">
        <v>681</v>
      </c>
      <c r="B624" s="171"/>
      <c r="C624" s="171"/>
      <c r="D624" s="113"/>
      <c r="E624" s="113"/>
      <c r="F624" s="113"/>
      <c r="G624" s="114"/>
      <c r="H624" s="114"/>
      <c r="I624" s="114"/>
      <c r="J624" s="114"/>
      <c r="K624" s="114"/>
      <c r="L624" s="114"/>
      <c r="M624" s="114"/>
      <c r="N624" s="114"/>
      <c r="O624" s="114"/>
      <c r="P624" s="115"/>
      <c r="Q624" s="116"/>
      <c r="R624" s="10"/>
      <c r="S624" s="10"/>
      <c r="T624" s="81"/>
      <c r="U624" s="368"/>
      <c r="V624" s="369"/>
    </row>
    <row r="625" spans="1:22" ht="15.75" x14ac:dyDescent="0.25">
      <c r="A625" s="207" t="s">
        <v>682</v>
      </c>
      <c r="B625" s="171"/>
      <c r="C625" s="171"/>
      <c r="D625" s="113"/>
      <c r="E625" s="113"/>
      <c r="F625" s="113"/>
      <c r="G625" s="114"/>
      <c r="H625" s="114"/>
      <c r="I625" s="114"/>
      <c r="J625" s="114"/>
      <c r="K625" s="114"/>
      <c r="L625" s="114"/>
      <c r="M625" s="114"/>
      <c r="N625" s="114"/>
      <c r="O625" s="114"/>
      <c r="P625" s="115"/>
      <c r="Q625" s="116"/>
      <c r="R625" s="10"/>
      <c r="S625" s="10"/>
      <c r="T625" s="81"/>
      <c r="U625" s="368"/>
      <c r="V625" s="369"/>
    </row>
    <row r="626" spans="1:22" ht="15.75" x14ac:dyDescent="0.25">
      <c r="A626" s="207" t="s">
        <v>683</v>
      </c>
      <c r="B626" s="171"/>
      <c r="C626" s="171"/>
      <c r="D626" s="113"/>
      <c r="E626" s="113"/>
      <c r="F626" s="113"/>
      <c r="G626" s="114"/>
      <c r="H626" s="114"/>
      <c r="I626" s="114"/>
      <c r="J626" s="114"/>
      <c r="K626" s="114"/>
      <c r="L626" s="114"/>
      <c r="M626" s="114"/>
      <c r="N626" s="114"/>
      <c r="O626" s="114"/>
      <c r="P626" s="115"/>
      <c r="Q626" s="116"/>
      <c r="R626" s="10"/>
      <c r="S626" s="10"/>
      <c r="T626" s="81"/>
      <c r="U626" s="368"/>
      <c r="V626" s="369"/>
    </row>
    <row r="627" spans="1:22" ht="15.75" x14ac:dyDescent="0.25">
      <c r="A627" s="207" t="s">
        <v>684</v>
      </c>
      <c r="B627" s="171"/>
      <c r="C627" s="171"/>
      <c r="D627" s="113"/>
      <c r="E627" s="113"/>
      <c r="F627" s="113"/>
      <c r="G627" s="114"/>
      <c r="H627" s="114"/>
      <c r="I627" s="114"/>
      <c r="J627" s="114"/>
      <c r="K627" s="114"/>
      <c r="L627" s="114"/>
      <c r="M627" s="114"/>
      <c r="N627" s="114"/>
      <c r="O627" s="114"/>
      <c r="P627" s="115"/>
      <c r="Q627" s="116"/>
      <c r="R627" s="10"/>
      <c r="S627" s="10"/>
      <c r="T627" s="81"/>
      <c r="U627" s="368"/>
      <c r="V627" s="369"/>
    </row>
    <row r="628" spans="1:22" ht="15.75" x14ac:dyDescent="0.25">
      <c r="A628" s="207" t="s">
        <v>685</v>
      </c>
      <c r="B628" s="171"/>
      <c r="C628" s="171"/>
      <c r="D628" s="113"/>
      <c r="E628" s="113"/>
      <c r="F628" s="113"/>
      <c r="G628" s="114"/>
      <c r="H628" s="114"/>
      <c r="I628" s="114"/>
      <c r="J628" s="114"/>
      <c r="K628" s="114"/>
      <c r="L628" s="114"/>
      <c r="M628" s="114"/>
      <c r="N628" s="114"/>
      <c r="O628" s="114"/>
      <c r="P628" s="115"/>
      <c r="Q628" s="116"/>
      <c r="R628" s="10"/>
      <c r="S628" s="10"/>
      <c r="T628" s="81"/>
      <c r="U628" s="368"/>
      <c r="V628" s="369"/>
    </row>
    <row r="629" spans="1:22" ht="15.75" x14ac:dyDescent="0.25">
      <c r="A629" s="207" t="s">
        <v>686</v>
      </c>
      <c r="B629" s="171"/>
      <c r="C629" s="171"/>
      <c r="D629" s="113"/>
      <c r="E629" s="113"/>
      <c r="F629" s="113"/>
      <c r="G629" s="114"/>
      <c r="H629" s="114"/>
      <c r="I629" s="114"/>
      <c r="J629" s="114"/>
      <c r="K629" s="114"/>
      <c r="L629" s="114"/>
      <c r="M629" s="114"/>
      <c r="N629" s="114"/>
      <c r="O629" s="114"/>
      <c r="P629" s="115"/>
      <c r="Q629" s="116"/>
      <c r="R629" s="10"/>
      <c r="S629" s="10"/>
      <c r="T629" s="81"/>
      <c r="U629" s="368"/>
      <c r="V629" s="369"/>
    </row>
    <row r="630" spans="1:22" ht="15.75" x14ac:dyDescent="0.25">
      <c r="A630" s="207" t="s">
        <v>687</v>
      </c>
      <c r="B630" s="171"/>
      <c r="C630" s="171"/>
      <c r="D630" s="113"/>
      <c r="E630" s="113"/>
      <c r="F630" s="113"/>
      <c r="G630" s="114"/>
      <c r="H630" s="114"/>
      <c r="I630" s="114"/>
      <c r="J630" s="114"/>
      <c r="K630" s="114"/>
      <c r="L630" s="114"/>
      <c r="M630" s="114"/>
      <c r="N630" s="114"/>
      <c r="O630" s="114"/>
      <c r="P630" s="115"/>
      <c r="Q630" s="116"/>
      <c r="R630" s="10"/>
      <c r="S630" s="10"/>
      <c r="T630" s="81"/>
      <c r="U630" s="368"/>
      <c r="V630" s="369"/>
    </row>
    <row r="631" spans="1:22" ht="15.75" x14ac:dyDescent="0.25">
      <c r="A631" s="207" t="s">
        <v>688</v>
      </c>
      <c r="B631" s="171"/>
      <c r="C631" s="171"/>
      <c r="D631" s="113"/>
      <c r="E631" s="113"/>
      <c r="F631" s="113"/>
      <c r="G631" s="114"/>
      <c r="H631" s="114"/>
      <c r="I631" s="114"/>
      <c r="J631" s="114"/>
      <c r="K631" s="114"/>
      <c r="L631" s="114"/>
      <c r="M631" s="114"/>
      <c r="N631" s="114"/>
      <c r="O631" s="114"/>
      <c r="P631" s="115"/>
      <c r="Q631" s="116"/>
      <c r="R631" s="10"/>
      <c r="S631" s="10"/>
      <c r="T631" s="81"/>
      <c r="U631" s="368"/>
      <c r="V631" s="369"/>
    </row>
    <row r="632" spans="1:22" ht="15.75" x14ac:dyDescent="0.25">
      <c r="A632" s="207" t="s">
        <v>689</v>
      </c>
      <c r="B632" s="171"/>
      <c r="C632" s="171"/>
      <c r="D632" s="113"/>
      <c r="E632" s="113"/>
      <c r="F632" s="113"/>
      <c r="G632" s="114"/>
      <c r="H632" s="114"/>
      <c r="I632" s="114"/>
      <c r="J632" s="114"/>
      <c r="K632" s="114"/>
      <c r="L632" s="114"/>
      <c r="M632" s="114"/>
      <c r="N632" s="114"/>
      <c r="O632" s="114"/>
      <c r="P632" s="115"/>
      <c r="Q632" s="116"/>
      <c r="R632" s="10"/>
      <c r="S632" s="10"/>
      <c r="T632" s="81"/>
      <c r="U632" s="368"/>
      <c r="V632" s="369"/>
    </row>
    <row r="633" spans="1:22" ht="15.75" x14ac:dyDescent="0.25">
      <c r="A633" s="207" t="s">
        <v>690</v>
      </c>
      <c r="B633" s="171"/>
      <c r="C633" s="171"/>
      <c r="D633" s="113"/>
      <c r="E633" s="113"/>
      <c r="F633" s="113"/>
      <c r="G633" s="114"/>
      <c r="H633" s="114"/>
      <c r="I633" s="114"/>
      <c r="J633" s="114"/>
      <c r="K633" s="114"/>
      <c r="L633" s="114"/>
      <c r="M633" s="114"/>
      <c r="N633" s="114"/>
      <c r="O633" s="114"/>
      <c r="P633" s="115"/>
      <c r="Q633" s="116"/>
      <c r="R633" s="10"/>
      <c r="S633" s="10"/>
      <c r="T633" s="81"/>
      <c r="U633" s="368"/>
      <c r="V633" s="369"/>
    </row>
    <row r="634" spans="1:22" ht="15.75" x14ac:dyDescent="0.25">
      <c r="A634" s="207" t="s">
        <v>691</v>
      </c>
      <c r="B634" s="171"/>
      <c r="C634" s="171"/>
      <c r="D634" s="113"/>
      <c r="E634" s="113"/>
      <c r="F634" s="113"/>
      <c r="G634" s="114"/>
      <c r="H634" s="114"/>
      <c r="I634" s="114"/>
      <c r="J634" s="114"/>
      <c r="K634" s="114"/>
      <c r="L634" s="114"/>
      <c r="M634" s="114"/>
      <c r="N634" s="114"/>
      <c r="O634" s="114"/>
      <c r="P634" s="115"/>
      <c r="Q634" s="116"/>
      <c r="R634" s="10"/>
      <c r="S634" s="10"/>
      <c r="T634" s="81"/>
      <c r="U634" s="368"/>
      <c r="V634" s="369"/>
    </row>
    <row r="635" spans="1:22" ht="15.75" x14ac:dyDescent="0.25">
      <c r="A635" s="207" t="s">
        <v>692</v>
      </c>
      <c r="B635" s="171"/>
      <c r="C635" s="171"/>
      <c r="D635" s="113"/>
      <c r="E635" s="113"/>
      <c r="F635" s="113"/>
      <c r="G635" s="114"/>
      <c r="H635" s="114"/>
      <c r="I635" s="114"/>
      <c r="J635" s="114"/>
      <c r="K635" s="114"/>
      <c r="L635" s="114"/>
      <c r="M635" s="114"/>
      <c r="N635" s="114"/>
      <c r="O635" s="114"/>
      <c r="P635" s="115"/>
      <c r="Q635" s="116"/>
      <c r="R635" s="10"/>
      <c r="S635" s="10"/>
      <c r="T635" s="81"/>
      <c r="U635" s="368"/>
      <c r="V635" s="369"/>
    </row>
    <row r="636" spans="1:22" ht="15.75" x14ac:dyDescent="0.25">
      <c r="A636" s="207" t="s">
        <v>693</v>
      </c>
      <c r="B636" s="171"/>
      <c r="C636" s="171"/>
      <c r="D636" s="113"/>
      <c r="E636" s="113"/>
      <c r="F636" s="113"/>
      <c r="G636" s="114"/>
      <c r="H636" s="114"/>
      <c r="I636" s="114"/>
      <c r="J636" s="114"/>
      <c r="K636" s="114"/>
      <c r="L636" s="114"/>
      <c r="M636" s="114"/>
      <c r="N636" s="114"/>
      <c r="O636" s="114"/>
      <c r="P636" s="115"/>
      <c r="Q636" s="116"/>
      <c r="R636" s="10"/>
      <c r="S636" s="10"/>
      <c r="T636" s="81"/>
      <c r="U636" s="368"/>
      <c r="V636" s="369"/>
    </row>
    <row r="637" spans="1:22" ht="15.75" x14ac:dyDescent="0.25">
      <c r="A637" s="207" t="s">
        <v>694</v>
      </c>
      <c r="B637" s="171"/>
      <c r="C637" s="171"/>
      <c r="D637" s="113"/>
      <c r="E637" s="113"/>
      <c r="F637" s="113"/>
      <c r="G637" s="114"/>
      <c r="H637" s="114"/>
      <c r="I637" s="114"/>
      <c r="J637" s="114"/>
      <c r="K637" s="114"/>
      <c r="L637" s="114"/>
      <c r="M637" s="114"/>
      <c r="N637" s="114"/>
      <c r="O637" s="114"/>
      <c r="P637" s="115"/>
      <c r="Q637" s="116"/>
      <c r="R637" s="10"/>
      <c r="S637" s="10"/>
      <c r="T637" s="81"/>
      <c r="U637" s="368"/>
      <c r="V637" s="369"/>
    </row>
    <row r="638" spans="1:22" ht="15.75" x14ac:dyDescent="0.25">
      <c r="A638" s="207" t="s">
        <v>695</v>
      </c>
      <c r="B638" s="171"/>
      <c r="C638" s="171"/>
      <c r="D638" s="113"/>
      <c r="E638" s="113"/>
      <c r="F638" s="113"/>
      <c r="G638" s="114"/>
      <c r="H638" s="114"/>
      <c r="I638" s="114"/>
      <c r="J638" s="114"/>
      <c r="K638" s="114"/>
      <c r="L638" s="114"/>
      <c r="M638" s="114"/>
      <c r="N638" s="114"/>
      <c r="O638" s="114"/>
      <c r="P638" s="115"/>
      <c r="Q638" s="116"/>
      <c r="R638" s="10"/>
      <c r="S638" s="10"/>
      <c r="T638" s="81"/>
      <c r="U638" s="368"/>
      <c r="V638" s="369"/>
    </row>
    <row r="639" spans="1:22" ht="15.75" x14ac:dyDescent="0.25">
      <c r="A639" s="207" t="s">
        <v>696</v>
      </c>
      <c r="B639" s="171"/>
      <c r="C639" s="171"/>
      <c r="D639" s="113"/>
      <c r="E639" s="113"/>
      <c r="F639" s="113"/>
      <c r="G639" s="114"/>
      <c r="H639" s="114"/>
      <c r="I639" s="114"/>
      <c r="J639" s="114"/>
      <c r="K639" s="114"/>
      <c r="L639" s="114"/>
      <c r="M639" s="114"/>
      <c r="N639" s="114"/>
      <c r="O639" s="114"/>
      <c r="P639" s="115"/>
      <c r="Q639" s="116"/>
      <c r="R639" s="10"/>
      <c r="S639" s="10"/>
      <c r="T639" s="81"/>
      <c r="U639" s="368"/>
      <c r="V639" s="369"/>
    </row>
    <row r="640" spans="1:22" ht="15.75" x14ac:dyDescent="0.25">
      <c r="A640" s="207" t="s">
        <v>697</v>
      </c>
      <c r="B640" s="171"/>
      <c r="C640" s="171"/>
      <c r="D640" s="113"/>
      <c r="E640" s="113"/>
      <c r="F640" s="113"/>
      <c r="G640" s="114"/>
      <c r="H640" s="114"/>
      <c r="I640" s="114"/>
      <c r="J640" s="114"/>
      <c r="K640" s="114"/>
      <c r="L640" s="114"/>
      <c r="M640" s="114"/>
      <c r="N640" s="114"/>
      <c r="O640" s="114"/>
      <c r="P640" s="115"/>
      <c r="Q640" s="116"/>
      <c r="R640" s="10"/>
      <c r="S640" s="10"/>
      <c r="T640" s="81"/>
      <c r="U640" s="368"/>
      <c r="V640" s="369"/>
    </row>
    <row r="641" spans="1:22" ht="15.75" x14ac:dyDescent="0.25">
      <c r="A641" s="207" t="s">
        <v>698</v>
      </c>
      <c r="B641" s="171"/>
      <c r="C641" s="171"/>
      <c r="D641" s="113"/>
      <c r="E641" s="113"/>
      <c r="F641" s="113"/>
      <c r="G641" s="114"/>
      <c r="H641" s="114"/>
      <c r="I641" s="114"/>
      <c r="J641" s="114"/>
      <c r="K641" s="114"/>
      <c r="L641" s="114"/>
      <c r="M641" s="114"/>
      <c r="N641" s="114"/>
      <c r="O641" s="114"/>
      <c r="P641" s="115"/>
      <c r="Q641" s="116"/>
      <c r="R641" s="10"/>
      <c r="S641" s="10"/>
      <c r="T641" s="81"/>
      <c r="U641" s="368"/>
      <c r="V641" s="369"/>
    </row>
    <row r="642" spans="1:22" ht="15.75" x14ac:dyDescent="0.25">
      <c r="A642" s="207" t="s">
        <v>699</v>
      </c>
      <c r="B642" s="171"/>
      <c r="C642" s="171"/>
      <c r="D642" s="113"/>
      <c r="E642" s="113"/>
      <c r="F642" s="113"/>
      <c r="G642" s="114"/>
      <c r="H642" s="114"/>
      <c r="I642" s="114"/>
      <c r="J642" s="114"/>
      <c r="K642" s="114"/>
      <c r="L642" s="114"/>
      <c r="M642" s="114"/>
      <c r="N642" s="114"/>
      <c r="O642" s="114"/>
      <c r="P642" s="115"/>
      <c r="Q642" s="116"/>
      <c r="R642" s="10"/>
      <c r="S642" s="10"/>
      <c r="T642" s="81"/>
      <c r="U642" s="368"/>
      <c r="V642" s="369"/>
    </row>
    <row r="643" spans="1:22" ht="15.75" x14ac:dyDescent="0.25">
      <c r="A643" s="207" t="s">
        <v>700</v>
      </c>
      <c r="B643" s="171"/>
      <c r="C643" s="171"/>
      <c r="D643" s="113"/>
      <c r="E643" s="113"/>
      <c r="F643" s="113"/>
      <c r="G643" s="114"/>
      <c r="H643" s="114"/>
      <c r="I643" s="114"/>
      <c r="J643" s="114"/>
      <c r="K643" s="114"/>
      <c r="L643" s="114"/>
      <c r="M643" s="114"/>
      <c r="N643" s="114"/>
      <c r="O643" s="114"/>
      <c r="P643" s="115"/>
      <c r="Q643" s="116"/>
      <c r="R643" s="10"/>
      <c r="S643" s="10"/>
      <c r="T643" s="81"/>
      <c r="U643" s="368"/>
      <c r="V643" s="369"/>
    </row>
    <row r="644" spans="1:22" ht="15.75" x14ac:dyDescent="0.25">
      <c r="A644" s="207" t="s">
        <v>701</v>
      </c>
      <c r="B644" s="171"/>
      <c r="C644" s="171"/>
      <c r="D644" s="113"/>
      <c r="E644" s="113"/>
      <c r="F644" s="113"/>
      <c r="G644" s="114"/>
      <c r="H644" s="114"/>
      <c r="I644" s="114"/>
      <c r="J644" s="114"/>
      <c r="K644" s="114"/>
      <c r="L644" s="114"/>
      <c r="M644" s="114"/>
      <c r="N644" s="114"/>
      <c r="O644" s="114"/>
      <c r="P644" s="115"/>
      <c r="Q644" s="116"/>
      <c r="R644" s="10"/>
      <c r="S644" s="10"/>
      <c r="T644" s="81"/>
      <c r="U644" s="368"/>
      <c r="V644" s="369"/>
    </row>
    <row r="645" spans="1:22" ht="15.75" x14ac:dyDescent="0.25">
      <c r="A645" s="207" t="s">
        <v>702</v>
      </c>
      <c r="B645" s="171"/>
      <c r="C645" s="171"/>
      <c r="D645" s="113"/>
      <c r="E645" s="113"/>
      <c r="F645" s="113"/>
      <c r="G645" s="114"/>
      <c r="H645" s="114"/>
      <c r="I645" s="114"/>
      <c r="J645" s="114"/>
      <c r="K645" s="114"/>
      <c r="L645" s="114"/>
      <c r="M645" s="114"/>
      <c r="N645" s="114"/>
      <c r="O645" s="114"/>
      <c r="P645" s="115"/>
      <c r="Q645" s="116"/>
      <c r="R645" s="10"/>
      <c r="S645" s="10"/>
      <c r="T645" s="81"/>
      <c r="U645" s="368"/>
      <c r="V645" s="369"/>
    </row>
    <row r="646" spans="1:22" ht="15.75" x14ac:dyDescent="0.25">
      <c r="A646" s="207" t="s">
        <v>703</v>
      </c>
      <c r="B646" s="171"/>
      <c r="C646" s="171"/>
      <c r="D646" s="113"/>
      <c r="E646" s="113"/>
      <c r="F646" s="113"/>
      <c r="G646" s="114"/>
      <c r="H646" s="114"/>
      <c r="I646" s="114"/>
      <c r="J646" s="114"/>
      <c r="K646" s="114"/>
      <c r="L646" s="114"/>
      <c r="M646" s="114"/>
      <c r="N646" s="114"/>
      <c r="O646" s="114"/>
      <c r="P646" s="115"/>
      <c r="Q646" s="116"/>
      <c r="R646" s="10"/>
      <c r="S646" s="10"/>
      <c r="T646" s="81"/>
      <c r="U646" s="368"/>
      <c r="V646" s="369"/>
    </row>
    <row r="647" spans="1:22" ht="15.75" x14ac:dyDescent="0.25">
      <c r="A647" s="207" t="s">
        <v>704</v>
      </c>
      <c r="B647" s="171"/>
      <c r="C647" s="171"/>
      <c r="D647" s="113"/>
      <c r="E647" s="113"/>
      <c r="F647" s="113"/>
      <c r="G647" s="114"/>
      <c r="H647" s="114"/>
      <c r="I647" s="114"/>
      <c r="J647" s="114"/>
      <c r="K647" s="114"/>
      <c r="L647" s="114"/>
      <c r="M647" s="114"/>
      <c r="N647" s="114"/>
      <c r="O647" s="114"/>
      <c r="P647" s="115"/>
      <c r="Q647" s="116"/>
      <c r="R647" s="10"/>
      <c r="S647" s="10"/>
      <c r="T647" s="81"/>
      <c r="U647" s="368"/>
      <c r="V647" s="369"/>
    </row>
    <row r="648" spans="1:22" ht="15.75" x14ac:dyDescent="0.25">
      <c r="A648" s="207" t="s">
        <v>705</v>
      </c>
      <c r="B648" s="171"/>
      <c r="C648" s="171"/>
      <c r="D648" s="113"/>
      <c r="E648" s="113"/>
      <c r="F648" s="113"/>
      <c r="G648" s="114"/>
      <c r="H648" s="114"/>
      <c r="I648" s="114"/>
      <c r="J648" s="114"/>
      <c r="K648" s="114"/>
      <c r="L648" s="114"/>
      <c r="M648" s="114"/>
      <c r="N648" s="114"/>
      <c r="O648" s="114"/>
      <c r="P648" s="115"/>
      <c r="Q648" s="116"/>
      <c r="R648" s="10"/>
      <c r="S648" s="10"/>
      <c r="T648" s="81"/>
      <c r="U648" s="368"/>
      <c r="V648" s="369"/>
    </row>
    <row r="649" spans="1:22" ht="15.75" x14ac:dyDescent="0.25">
      <c r="A649" s="207" t="s">
        <v>706</v>
      </c>
      <c r="B649" s="171"/>
      <c r="C649" s="171"/>
      <c r="D649" s="113"/>
      <c r="E649" s="113"/>
      <c r="F649" s="113"/>
      <c r="G649" s="114"/>
      <c r="H649" s="114"/>
      <c r="I649" s="114"/>
      <c r="J649" s="114"/>
      <c r="K649" s="114"/>
      <c r="L649" s="114"/>
      <c r="M649" s="114"/>
      <c r="N649" s="114"/>
      <c r="O649" s="114"/>
      <c r="P649" s="115"/>
      <c r="Q649" s="116"/>
      <c r="R649" s="10"/>
      <c r="S649" s="10"/>
      <c r="T649" s="81"/>
      <c r="U649" s="368"/>
      <c r="V649" s="369"/>
    </row>
    <row r="650" spans="1:22" ht="15.75" x14ac:dyDescent="0.25">
      <c r="A650" s="207" t="s">
        <v>707</v>
      </c>
      <c r="B650" s="171"/>
      <c r="C650" s="171"/>
      <c r="D650" s="113"/>
      <c r="E650" s="113"/>
      <c r="F650" s="113"/>
      <c r="G650" s="114"/>
      <c r="H650" s="114"/>
      <c r="I650" s="114"/>
      <c r="J650" s="114"/>
      <c r="K650" s="114"/>
      <c r="L650" s="114"/>
      <c r="M650" s="114"/>
      <c r="N650" s="114"/>
      <c r="O650" s="114"/>
      <c r="P650" s="115"/>
      <c r="Q650" s="116"/>
      <c r="R650" s="10"/>
      <c r="S650" s="10"/>
      <c r="T650" s="81"/>
      <c r="U650" s="368"/>
      <c r="V650" s="369"/>
    </row>
    <row r="651" spans="1:22" ht="15.75" x14ac:dyDescent="0.25">
      <c r="A651" s="207" t="s">
        <v>708</v>
      </c>
      <c r="B651" s="171"/>
      <c r="C651" s="171"/>
      <c r="D651" s="113"/>
      <c r="E651" s="113"/>
      <c r="F651" s="113"/>
      <c r="G651" s="114"/>
      <c r="H651" s="114"/>
      <c r="I651" s="114"/>
      <c r="J651" s="114"/>
      <c r="K651" s="114"/>
      <c r="L651" s="114"/>
      <c r="M651" s="114"/>
      <c r="N651" s="114"/>
      <c r="O651" s="114"/>
      <c r="P651" s="115"/>
      <c r="Q651" s="116"/>
      <c r="R651" s="10"/>
      <c r="S651" s="10"/>
      <c r="T651" s="81"/>
      <c r="U651" s="368"/>
      <c r="V651" s="369"/>
    </row>
    <row r="652" spans="1:22" ht="15.75" x14ac:dyDescent="0.25">
      <c r="A652" s="207" t="s">
        <v>709</v>
      </c>
      <c r="B652" s="171"/>
      <c r="C652" s="171"/>
      <c r="D652" s="113"/>
      <c r="E652" s="113"/>
      <c r="F652" s="113"/>
      <c r="G652" s="114"/>
      <c r="H652" s="114"/>
      <c r="I652" s="114"/>
      <c r="J652" s="114"/>
      <c r="K652" s="114"/>
      <c r="L652" s="114"/>
      <c r="M652" s="114"/>
      <c r="N652" s="114"/>
      <c r="O652" s="114"/>
      <c r="P652" s="115"/>
      <c r="Q652" s="116"/>
      <c r="R652" s="10"/>
      <c r="S652" s="10"/>
      <c r="T652" s="81"/>
      <c r="U652" s="368"/>
      <c r="V652" s="369"/>
    </row>
    <row r="653" spans="1:22" ht="15.75" x14ac:dyDescent="0.25">
      <c r="A653" s="207" t="s">
        <v>710</v>
      </c>
      <c r="B653" s="171"/>
      <c r="C653" s="171"/>
      <c r="D653" s="113"/>
      <c r="E653" s="113"/>
      <c r="F653" s="113"/>
      <c r="G653" s="114"/>
      <c r="H653" s="114"/>
      <c r="I653" s="114"/>
      <c r="J653" s="114"/>
      <c r="K653" s="114"/>
      <c r="L653" s="114"/>
      <c r="M653" s="114"/>
      <c r="N653" s="114"/>
      <c r="O653" s="114"/>
      <c r="P653" s="115"/>
      <c r="Q653" s="116"/>
      <c r="R653" s="10"/>
      <c r="S653" s="10"/>
      <c r="T653" s="81"/>
      <c r="U653" s="368"/>
      <c r="V653" s="369"/>
    </row>
    <row r="654" spans="1:22" ht="15.75" x14ac:dyDescent="0.25">
      <c r="A654" s="207" t="s">
        <v>711</v>
      </c>
      <c r="B654" s="171"/>
      <c r="C654" s="171"/>
      <c r="D654" s="113"/>
      <c r="E654" s="113"/>
      <c r="F654" s="113"/>
      <c r="G654" s="114"/>
      <c r="H654" s="114"/>
      <c r="I654" s="114"/>
      <c r="J654" s="114"/>
      <c r="K654" s="114"/>
      <c r="L654" s="114"/>
      <c r="M654" s="114"/>
      <c r="N654" s="114"/>
      <c r="O654" s="114"/>
      <c r="P654" s="115"/>
      <c r="Q654" s="116"/>
      <c r="R654" s="10"/>
      <c r="S654" s="10"/>
      <c r="T654" s="81"/>
      <c r="U654" s="368"/>
      <c r="V654" s="369"/>
    </row>
    <row r="655" spans="1:22" ht="15.75" x14ac:dyDescent="0.25">
      <c r="A655" s="207" t="s">
        <v>712</v>
      </c>
      <c r="B655" s="171"/>
      <c r="C655" s="171"/>
      <c r="D655" s="113"/>
      <c r="E655" s="113"/>
      <c r="F655" s="113"/>
      <c r="G655" s="114"/>
      <c r="H655" s="114"/>
      <c r="I655" s="114"/>
      <c r="J655" s="114"/>
      <c r="K655" s="114"/>
      <c r="L655" s="114"/>
      <c r="M655" s="114"/>
      <c r="N655" s="114"/>
      <c r="O655" s="114"/>
      <c r="P655" s="115"/>
      <c r="Q655" s="116"/>
      <c r="R655" s="10"/>
      <c r="S655" s="10"/>
      <c r="T655" s="81"/>
      <c r="U655" s="368"/>
      <c r="V655" s="369"/>
    </row>
    <row r="656" spans="1:22" ht="15.75" x14ac:dyDescent="0.25">
      <c r="A656" s="207" t="s">
        <v>713</v>
      </c>
      <c r="B656" s="171"/>
      <c r="C656" s="171"/>
      <c r="D656" s="113"/>
      <c r="E656" s="113"/>
      <c r="F656" s="113"/>
      <c r="G656" s="114"/>
      <c r="H656" s="114"/>
      <c r="I656" s="114"/>
      <c r="J656" s="114"/>
      <c r="K656" s="114"/>
      <c r="L656" s="114"/>
      <c r="M656" s="114"/>
      <c r="N656" s="114"/>
      <c r="O656" s="114"/>
      <c r="P656" s="115"/>
      <c r="Q656" s="116"/>
      <c r="R656" s="10"/>
      <c r="S656" s="10"/>
      <c r="T656" s="81"/>
      <c r="U656" s="368"/>
      <c r="V656" s="369"/>
    </row>
    <row r="657" spans="1:22" ht="15.75" x14ac:dyDescent="0.25">
      <c r="A657" s="207" t="s">
        <v>714</v>
      </c>
      <c r="B657" s="171"/>
      <c r="C657" s="171"/>
      <c r="D657" s="113"/>
      <c r="E657" s="113"/>
      <c r="F657" s="113"/>
      <c r="G657" s="114"/>
      <c r="H657" s="114"/>
      <c r="I657" s="114"/>
      <c r="J657" s="114"/>
      <c r="K657" s="114"/>
      <c r="L657" s="114"/>
      <c r="M657" s="114"/>
      <c r="N657" s="114"/>
      <c r="O657" s="114"/>
      <c r="P657" s="115"/>
      <c r="Q657" s="116"/>
      <c r="R657" s="10"/>
      <c r="S657" s="10"/>
      <c r="T657" s="81"/>
      <c r="U657" s="368"/>
      <c r="V657" s="369"/>
    </row>
    <row r="658" spans="1:22" ht="15.75" x14ac:dyDescent="0.25">
      <c r="A658" s="207" t="s">
        <v>715</v>
      </c>
      <c r="B658" s="171"/>
      <c r="C658" s="171"/>
      <c r="D658" s="113"/>
      <c r="E658" s="113"/>
      <c r="F658" s="113"/>
      <c r="G658" s="114"/>
      <c r="H658" s="114"/>
      <c r="I658" s="114"/>
      <c r="J658" s="114"/>
      <c r="K658" s="114"/>
      <c r="L658" s="114"/>
      <c r="M658" s="114"/>
      <c r="N658" s="114"/>
      <c r="O658" s="114"/>
      <c r="P658" s="115"/>
      <c r="Q658" s="116"/>
      <c r="R658" s="10"/>
      <c r="S658" s="10"/>
      <c r="T658" s="81"/>
      <c r="U658" s="368"/>
      <c r="V658" s="369"/>
    </row>
    <row r="659" spans="1:22" ht="15.75" x14ac:dyDescent="0.25">
      <c r="A659" s="207" t="s">
        <v>716</v>
      </c>
      <c r="B659" s="171"/>
      <c r="C659" s="171"/>
      <c r="D659" s="113"/>
      <c r="E659" s="113"/>
      <c r="F659" s="113"/>
      <c r="G659" s="114"/>
      <c r="H659" s="114"/>
      <c r="I659" s="114"/>
      <c r="J659" s="114"/>
      <c r="K659" s="114"/>
      <c r="L659" s="114"/>
      <c r="M659" s="114"/>
      <c r="N659" s="114"/>
      <c r="O659" s="114"/>
      <c r="P659" s="115"/>
      <c r="Q659" s="116"/>
      <c r="R659" s="10"/>
      <c r="S659" s="10"/>
      <c r="T659" s="81"/>
      <c r="U659" s="368"/>
      <c r="V659" s="369"/>
    </row>
    <row r="660" spans="1:22" ht="15.75" x14ac:dyDescent="0.25">
      <c r="A660" s="207" t="s">
        <v>717</v>
      </c>
      <c r="B660" s="171"/>
      <c r="C660" s="171"/>
      <c r="D660" s="113"/>
      <c r="E660" s="113"/>
      <c r="F660" s="113"/>
      <c r="G660" s="114"/>
      <c r="H660" s="114"/>
      <c r="I660" s="114"/>
      <c r="J660" s="114"/>
      <c r="K660" s="114"/>
      <c r="L660" s="114"/>
      <c r="M660" s="114"/>
      <c r="N660" s="114"/>
      <c r="O660" s="114"/>
      <c r="P660" s="115"/>
      <c r="Q660" s="116"/>
      <c r="R660" s="10"/>
      <c r="S660" s="10"/>
      <c r="T660" s="81"/>
      <c r="U660" s="368"/>
      <c r="V660" s="369"/>
    </row>
    <row r="661" spans="1:22" ht="15.75" x14ac:dyDescent="0.25">
      <c r="A661" s="207" t="s">
        <v>718</v>
      </c>
      <c r="B661" s="171"/>
      <c r="C661" s="171"/>
      <c r="D661" s="113"/>
      <c r="E661" s="113"/>
      <c r="F661" s="113"/>
      <c r="G661" s="114"/>
      <c r="H661" s="114"/>
      <c r="I661" s="114"/>
      <c r="J661" s="114"/>
      <c r="K661" s="114"/>
      <c r="L661" s="114"/>
      <c r="M661" s="114"/>
      <c r="N661" s="114"/>
      <c r="O661" s="114"/>
      <c r="P661" s="115"/>
      <c r="Q661" s="116"/>
      <c r="R661" s="10"/>
      <c r="S661" s="10"/>
      <c r="T661" s="81"/>
      <c r="U661" s="368"/>
      <c r="V661" s="369"/>
    </row>
    <row r="662" spans="1:22" ht="15.75" x14ac:dyDescent="0.25">
      <c r="A662" s="207" t="s">
        <v>719</v>
      </c>
      <c r="B662" s="171"/>
      <c r="C662" s="171"/>
      <c r="D662" s="113"/>
      <c r="E662" s="113"/>
      <c r="F662" s="113"/>
      <c r="G662" s="114"/>
      <c r="H662" s="114"/>
      <c r="I662" s="114"/>
      <c r="J662" s="114"/>
      <c r="K662" s="114"/>
      <c r="L662" s="114"/>
      <c r="M662" s="114"/>
      <c r="N662" s="114"/>
      <c r="O662" s="114"/>
      <c r="P662" s="115"/>
      <c r="Q662" s="116"/>
      <c r="R662" s="10"/>
      <c r="S662" s="10"/>
      <c r="T662" s="81"/>
      <c r="U662" s="368"/>
      <c r="V662" s="369"/>
    </row>
    <row r="663" spans="1:22" ht="15.75" x14ac:dyDescent="0.25">
      <c r="A663" s="207" t="s">
        <v>720</v>
      </c>
      <c r="B663" s="171"/>
      <c r="C663" s="171"/>
      <c r="D663" s="113"/>
      <c r="E663" s="113"/>
      <c r="F663" s="113"/>
      <c r="G663" s="114"/>
      <c r="H663" s="114"/>
      <c r="I663" s="114"/>
      <c r="J663" s="114"/>
      <c r="K663" s="114"/>
      <c r="L663" s="114"/>
      <c r="M663" s="114"/>
      <c r="N663" s="114"/>
      <c r="O663" s="114"/>
      <c r="P663" s="115"/>
      <c r="Q663" s="116"/>
      <c r="R663" s="10"/>
      <c r="S663" s="10"/>
      <c r="T663" s="81"/>
      <c r="U663" s="368"/>
      <c r="V663" s="369"/>
    </row>
    <row r="664" spans="1:22" ht="15.75" x14ac:dyDescent="0.25">
      <c r="A664" s="207" t="s">
        <v>721</v>
      </c>
      <c r="B664" s="171"/>
      <c r="C664" s="171"/>
      <c r="D664" s="113"/>
      <c r="E664" s="113"/>
      <c r="F664" s="113"/>
      <c r="G664" s="114"/>
      <c r="H664" s="114"/>
      <c r="I664" s="114"/>
      <c r="J664" s="114"/>
      <c r="K664" s="114"/>
      <c r="L664" s="114"/>
      <c r="M664" s="114"/>
      <c r="N664" s="114"/>
      <c r="O664" s="114"/>
      <c r="P664" s="115"/>
      <c r="Q664" s="116"/>
      <c r="R664" s="10"/>
      <c r="S664" s="10"/>
      <c r="T664" s="81"/>
      <c r="U664" s="368"/>
      <c r="V664" s="369"/>
    </row>
    <row r="665" spans="1:22" ht="15.75" x14ac:dyDescent="0.25">
      <c r="A665" s="207" t="s">
        <v>722</v>
      </c>
      <c r="B665" s="171"/>
      <c r="C665" s="171"/>
      <c r="D665" s="113"/>
      <c r="E665" s="113"/>
      <c r="F665" s="113"/>
      <c r="G665" s="114"/>
      <c r="H665" s="114"/>
      <c r="I665" s="114"/>
      <c r="J665" s="114"/>
      <c r="K665" s="114"/>
      <c r="L665" s="114"/>
      <c r="M665" s="114"/>
      <c r="N665" s="114"/>
      <c r="O665" s="114"/>
      <c r="P665" s="115"/>
      <c r="Q665" s="116"/>
      <c r="R665" s="10"/>
      <c r="S665" s="10"/>
      <c r="T665" s="81"/>
      <c r="U665" s="368"/>
      <c r="V665" s="369"/>
    </row>
    <row r="666" spans="1:22" ht="15.75" x14ac:dyDescent="0.25">
      <c r="A666" s="207" t="s">
        <v>723</v>
      </c>
      <c r="B666" s="171"/>
      <c r="C666" s="171"/>
      <c r="D666" s="113"/>
      <c r="E666" s="113"/>
      <c r="F666" s="113"/>
      <c r="G666" s="114"/>
      <c r="H666" s="114"/>
      <c r="I666" s="114"/>
      <c r="J666" s="114"/>
      <c r="K666" s="114"/>
      <c r="L666" s="114"/>
      <c r="M666" s="114"/>
      <c r="N666" s="114"/>
      <c r="O666" s="114"/>
      <c r="P666" s="115"/>
      <c r="Q666" s="116"/>
      <c r="R666" s="10"/>
      <c r="S666" s="10"/>
      <c r="T666" s="81"/>
      <c r="U666" s="368"/>
      <c r="V666" s="369"/>
    </row>
    <row r="667" spans="1:22" ht="15.75" x14ac:dyDescent="0.25">
      <c r="A667" s="207" t="s">
        <v>724</v>
      </c>
      <c r="B667" s="171"/>
      <c r="C667" s="171"/>
      <c r="D667" s="113"/>
      <c r="E667" s="113"/>
      <c r="F667" s="113"/>
      <c r="G667" s="114"/>
      <c r="H667" s="114"/>
      <c r="I667" s="114"/>
      <c r="J667" s="114"/>
      <c r="K667" s="114"/>
      <c r="L667" s="114"/>
      <c r="M667" s="114"/>
      <c r="N667" s="114"/>
      <c r="O667" s="114"/>
      <c r="P667" s="115"/>
      <c r="Q667" s="116"/>
      <c r="R667" s="10"/>
      <c r="S667" s="10"/>
      <c r="T667" s="81"/>
      <c r="U667" s="368"/>
      <c r="V667" s="369"/>
    </row>
    <row r="668" spans="1:22" ht="15.75" x14ac:dyDescent="0.25">
      <c r="A668" s="207" t="s">
        <v>725</v>
      </c>
      <c r="B668" s="171"/>
      <c r="C668" s="171"/>
      <c r="D668" s="113"/>
      <c r="E668" s="113"/>
      <c r="F668" s="113"/>
      <c r="G668" s="114"/>
      <c r="H668" s="114"/>
      <c r="I668" s="114"/>
      <c r="J668" s="114"/>
      <c r="K668" s="114"/>
      <c r="L668" s="114"/>
      <c r="M668" s="114"/>
      <c r="N668" s="114"/>
      <c r="O668" s="114"/>
      <c r="P668" s="115"/>
      <c r="Q668" s="116"/>
      <c r="R668" s="10"/>
      <c r="S668" s="10"/>
      <c r="T668" s="81"/>
      <c r="U668" s="368"/>
      <c r="V668" s="369"/>
    </row>
    <row r="669" spans="1:22" ht="15.75" x14ac:dyDescent="0.25">
      <c r="A669" s="207" t="s">
        <v>726</v>
      </c>
      <c r="B669" s="171"/>
      <c r="C669" s="171"/>
      <c r="D669" s="113"/>
      <c r="E669" s="113"/>
      <c r="F669" s="113"/>
      <c r="G669" s="114"/>
      <c r="H669" s="114"/>
      <c r="I669" s="114"/>
      <c r="J669" s="114"/>
      <c r="K669" s="114"/>
      <c r="L669" s="114"/>
      <c r="M669" s="114"/>
      <c r="N669" s="114"/>
      <c r="O669" s="114"/>
      <c r="P669" s="115"/>
      <c r="Q669" s="116"/>
      <c r="R669" s="10"/>
      <c r="S669" s="10"/>
      <c r="T669" s="81"/>
      <c r="U669" s="368"/>
      <c r="V669" s="369"/>
    </row>
    <row r="670" spans="1:22" ht="15.75" x14ac:dyDescent="0.25">
      <c r="A670" s="207" t="s">
        <v>727</v>
      </c>
      <c r="B670" s="171"/>
      <c r="C670" s="171"/>
      <c r="D670" s="113"/>
      <c r="E670" s="113"/>
      <c r="F670" s="113"/>
      <c r="G670" s="114"/>
      <c r="H670" s="114"/>
      <c r="I670" s="114"/>
      <c r="J670" s="114"/>
      <c r="K670" s="114"/>
      <c r="L670" s="114"/>
      <c r="M670" s="114"/>
      <c r="N670" s="114"/>
      <c r="O670" s="114"/>
      <c r="P670" s="115"/>
      <c r="Q670" s="116"/>
      <c r="R670" s="10"/>
      <c r="S670" s="10"/>
      <c r="T670" s="81"/>
      <c r="U670" s="368"/>
      <c r="V670" s="369"/>
    </row>
    <row r="671" spans="1:22" ht="15.75" x14ac:dyDescent="0.25">
      <c r="A671" s="207" t="s">
        <v>728</v>
      </c>
      <c r="B671" s="171"/>
      <c r="C671" s="171"/>
      <c r="D671" s="113"/>
      <c r="E671" s="113"/>
      <c r="F671" s="113"/>
      <c r="G671" s="114"/>
      <c r="H671" s="114"/>
      <c r="I671" s="114"/>
      <c r="J671" s="114"/>
      <c r="K671" s="114"/>
      <c r="L671" s="114"/>
      <c r="M671" s="114"/>
      <c r="N671" s="114"/>
      <c r="O671" s="114"/>
      <c r="P671" s="115"/>
      <c r="Q671" s="116"/>
      <c r="R671" s="10"/>
      <c r="S671" s="10"/>
      <c r="T671" s="81"/>
      <c r="U671" s="368"/>
      <c r="V671" s="369"/>
    </row>
    <row r="672" spans="1:22" ht="15.75" x14ac:dyDescent="0.25">
      <c r="A672" s="207" t="s">
        <v>729</v>
      </c>
      <c r="B672" s="171"/>
      <c r="C672" s="171"/>
      <c r="D672" s="113"/>
      <c r="E672" s="113"/>
      <c r="F672" s="113"/>
      <c r="G672" s="114"/>
      <c r="H672" s="114"/>
      <c r="I672" s="114"/>
      <c r="J672" s="114"/>
      <c r="K672" s="114"/>
      <c r="L672" s="114"/>
      <c r="M672" s="114"/>
      <c r="N672" s="114"/>
      <c r="O672" s="114"/>
      <c r="P672" s="115"/>
      <c r="Q672" s="116"/>
      <c r="R672" s="10"/>
      <c r="S672" s="10"/>
      <c r="T672" s="81"/>
      <c r="U672" s="368"/>
      <c r="V672" s="369"/>
    </row>
    <row r="673" spans="1:22" ht="15.75" x14ac:dyDescent="0.25">
      <c r="A673" s="207" t="s">
        <v>730</v>
      </c>
      <c r="B673" s="171"/>
      <c r="C673" s="171"/>
      <c r="D673" s="113"/>
      <c r="E673" s="113"/>
      <c r="F673" s="113"/>
      <c r="G673" s="114"/>
      <c r="H673" s="114"/>
      <c r="I673" s="114"/>
      <c r="J673" s="114"/>
      <c r="K673" s="114"/>
      <c r="L673" s="114"/>
      <c r="M673" s="114"/>
      <c r="N673" s="114"/>
      <c r="O673" s="114"/>
      <c r="P673" s="115"/>
      <c r="Q673" s="116"/>
      <c r="R673" s="10"/>
      <c r="S673" s="10"/>
      <c r="T673" s="81"/>
      <c r="U673" s="368"/>
      <c r="V673" s="369"/>
    </row>
    <row r="674" spans="1:22" ht="15.75" x14ac:dyDescent="0.25">
      <c r="A674" s="207" t="s">
        <v>731</v>
      </c>
      <c r="B674" s="171"/>
      <c r="C674" s="171"/>
      <c r="D674" s="113"/>
      <c r="E674" s="113"/>
      <c r="F674" s="113"/>
      <c r="G674" s="114"/>
      <c r="H674" s="114"/>
      <c r="I674" s="114"/>
      <c r="J674" s="114"/>
      <c r="K674" s="114"/>
      <c r="L674" s="114"/>
      <c r="M674" s="114"/>
      <c r="N674" s="114"/>
      <c r="O674" s="114"/>
      <c r="P674" s="115"/>
      <c r="Q674" s="116"/>
      <c r="R674" s="10"/>
      <c r="S674" s="10"/>
      <c r="T674" s="81"/>
      <c r="U674" s="368"/>
      <c r="V674" s="369"/>
    </row>
    <row r="675" spans="1:22" ht="15.75" x14ac:dyDescent="0.25">
      <c r="A675" s="207" t="s">
        <v>732</v>
      </c>
      <c r="B675" s="171"/>
      <c r="C675" s="171"/>
      <c r="D675" s="113"/>
      <c r="E675" s="113"/>
      <c r="F675" s="113"/>
      <c r="G675" s="114"/>
      <c r="H675" s="114"/>
      <c r="I675" s="114"/>
      <c r="J675" s="114"/>
      <c r="K675" s="114"/>
      <c r="L675" s="114"/>
      <c r="M675" s="114"/>
      <c r="N675" s="114"/>
      <c r="O675" s="114"/>
      <c r="P675" s="115"/>
      <c r="Q675" s="116"/>
      <c r="R675" s="10"/>
      <c r="S675" s="10"/>
      <c r="T675" s="81"/>
      <c r="U675" s="368"/>
      <c r="V675" s="369"/>
    </row>
    <row r="676" spans="1:22" ht="15.75" x14ac:dyDescent="0.25">
      <c r="A676" s="207" t="s">
        <v>733</v>
      </c>
      <c r="B676" s="171"/>
      <c r="C676" s="171"/>
      <c r="D676" s="113"/>
      <c r="E676" s="113"/>
      <c r="F676" s="113"/>
      <c r="G676" s="114"/>
      <c r="H676" s="114"/>
      <c r="I676" s="114"/>
      <c r="J676" s="114"/>
      <c r="K676" s="114"/>
      <c r="L676" s="114"/>
      <c r="M676" s="114"/>
      <c r="N676" s="114"/>
      <c r="O676" s="114"/>
      <c r="P676" s="115"/>
      <c r="Q676" s="116"/>
      <c r="R676" s="10"/>
      <c r="S676" s="10"/>
      <c r="T676" s="81"/>
      <c r="U676" s="368"/>
      <c r="V676" s="369"/>
    </row>
    <row r="677" spans="1:22" ht="15.75" x14ac:dyDescent="0.25">
      <c r="A677" s="207" t="s">
        <v>734</v>
      </c>
      <c r="B677" s="171"/>
      <c r="C677" s="171"/>
      <c r="D677" s="113"/>
      <c r="E677" s="113"/>
      <c r="F677" s="113"/>
      <c r="G677" s="114"/>
      <c r="H677" s="114"/>
      <c r="I677" s="114"/>
      <c r="J677" s="114"/>
      <c r="K677" s="114"/>
      <c r="L677" s="114"/>
      <c r="M677" s="114"/>
      <c r="N677" s="114"/>
      <c r="O677" s="114"/>
      <c r="P677" s="115"/>
      <c r="Q677" s="116"/>
      <c r="R677" s="10"/>
      <c r="S677" s="10"/>
      <c r="T677" s="81"/>
      <c r="U677" s="368"/>
      <c r="V677" s="369"/>
    </row>
    <row r="678" spans="1:22" ht="15.75" x14ac:dyDescent="0.25">
      <c r="A678" s="207" t="s">
        <v>735</v>
      </c>
      <c r="B678" s="171"/>
      <c r="C678" s="171"/>
      <c r="D678" s="113"/>
      <c r="E678" s="113"/>
      <c r="F678" s="113"/>
      <c r="G678" s="114"/>
      <c r="H678" s="114"/>
      <c r="I678" s="114"/>
      <c r="J678" s="114"/>
      <c r="K678" s="114"/>
      <c r="L678" s="114"/>
      <c r="M678" s="114"/>
      <c r="N678" s="114"/>
      <c r="O678" s="114"/>
      <c r="P678" s="115"/>
      <c r="Q678" s="116"/>
      <c r="R678" s="10"/>
      <c r="S678" s="10"/>
      <c r="T678" s="81"/>
      <c r="U678" s="368"/>
      <c r="V678" s="369"/>
    </row>
    <row r="679" spans="1:22" ht="15.75" x14ac:dyDescent="0.25">
      <c r="A679" s="207" t="s">
        <v>736</v>
      </c>
      <c r="B679" s="171"/>
      <c r="C679" s="171"/>
      <c r="D679" s="113"/>
      <c r="E679" s="113"/>
      <c r="F679" s="113"/>
      <c r="G679" s="114"/>
      <c r="H679" s="114"/>
      <c r="I679" s="114"/>
      <c r="J679" s="114"/>
      <c r="K679" s="114"/>
      <c r="L679" s="114"/>
      <c r="M679" s="114"/>
      <c r="N679" s="114"/>
      <c r="O679" s="114"/>
      <c r="P679" s="115"/>
      <c r="Q679" s="116"/>
      <c r="R679" s="10"/>
      <c r="S679" s="10"/>
      <c r="T679" s="81"/>
      <c r="U679" s="368"/>
      <c r="V679" s="369"/>
    </row>
    <row r="680" spans="1:22" ht="15.75" x14ac:dyDescent="0.25">
      <c r="A680" s="207" t="s">
        <v>737</v>
      </c>
      <c r="B680" s="171"/>
      <c r="C680" s="171"/>
      <c r="D680" s="113"/>
      <c r="E680" s="113"/>
      <c r="F680" s="113"/>
      <c r="G680" s="114"/>
      <c r="H680" s="114"/>
      <c r="I680" s="114"/>
      <c r="J680" s="114"/>
      <c r="K680" s="114"/>
      <c r="L680" s="114"/>
      <c r="M680" s="114"/>
      <c r="N680" s="114"/>
      <c r="O680" s="114"/>
      <c r="P680" s="115"/>
      <c r="Q680" s="116"/>
      <c r="R680" s="10"/>
      <c r="S680" s="10"/>
      <c r="T680" s="81"/>
      <c r="U680" s="368"/>
      <c r="V680" s="369"/>
    </row>
    <row r="681" spans="1:22" ht="15.75" x14ac:dyDescent="0.25">
      <c r="A681" s="207" t="s">
        <v>738</v>
      </c>
      <c r="B681" s="171"/>
      <c r="C681" s="171"/>
      <c r="D681" s="113"/>
      <c r="E681" s="113"/>
      <c r="F681" s="113"/>
      <c r="G681" s="114"/>
      <c r="H681" s="114"/>
      <c r="I681" s="114"/>
      <c r="J681" s="114"/>
      <c r="K681" s="114"/>
      <c r="L681" s="114"/>
      <c r="M681" s="114"/>
      <c r="N681" s="114"/>
      <c r="O681" s="114"/>
      <c r="P681" s="115"/>
      <c r="Q681" s="116"/>
      <c r="R681" s="10"/>
      <c r="S681" s="10"/>
      <c r="T681" s="81"/>
      <c r="U681" s="368"/>
      <c r="V681" s="369"/>
    </row>
    <row r="682" spans="1:22" ht="15.75" x14ac:dyDescent="0.25">
      <c r="A682" s="207" t="s">
        <v>739</v>
      </c>
      <c r="B682" s="171"/>
      <c r="C682" s="171"/>
      <c r="D682" s="113"/>
      <c r="E682" s="113"/>
      <c r="F682" s="113"/>
      <c r="G682" s="114"/>
      <c r="H682" s="114"/>
      <c r="I682" s="114"/>
      <c r="J682" s="114"/>
      <c r="K682" s="114"/>
      <c r="L682" s="114"/>
      <c r="M682" s="114"/>
      <c r="N682" s="114"/>
      <c r="O682" s="114"/>
      <c r="P682" s="115"/>
      <c r="Q682" s="116"/>
      <c r="R682" s="10"/>
      <c r="S682" s="10"/>
      <c r="T682" s="81"/>
      <c r="U682" s="368"/>
      <c r="V682" s="369"/>
    </row>
    <row r="683" spans="1:22" ht="15.75" x14ac:dyDescent="0.25">
      <c r="A683" s="207" t="s">
        <v>740</v>
      </c>
      <c r="B683" s="171"/>
      <c r="C683" s="171"/>
      <c r="D683" s="113"/>
      <c r="E683" s="113"/>
      <c r="F683" s="113"/>
      <c r="G683" s="114"/>
      <c r="H683" s="114"/>
      <c r="I683" s="114"/>
      <c r="J683" s="114"/>
      <c r="K683" s="114"/>
      <c r="L683" s="114"/>
      <c r="M683" s="114"/>
      <c r="N683" s="114"/>
      <c r="O683" s="114"/>
      <c r="P683" s="115"/>
      <c r="Q683" s="116"/>
      <c r="R683" s="10"/>
      <c r="S683" s="10"/>
      <c r="T683" s="81"/>
      <c r="U683" s="368"/>
      <c r="V683" s="369"/>
    </row>
    <row r="684" spans="1:22" ht="15.75" x14ac:dyDescent="0.25">
      <c r="A684" s="207" t="s">
        <v>741</v>
      </c>
      <c r="B684" s="171"/>
      <c r="C684" s="171"/>
      <c r="D684" s="113"/>
      <c r="E684" s="113"/>
      <c r="F684" s="113"/>
      <c r="G684" s="114"/>
      <c r="H684" s="114"/>
      <c r="I684" s="114"/>
      <c r="J684" s="114"/>
      <c r="K684" s="114"/>
      <c r="L684" s="114"/>
      <c r="M684" s="114"/>
      <c r="N684" s="114"/>
      <c r="O684" s="114"/>
      <c r="P684" s="115"/>
      <c r="Q684" s="116"/>
      <c r="R684" s="10"/>
      <c r="S684" s="10"/>
      <c r="T684" s="81"/>
      <c r="U684" s="368"/>
      <c r="V684" s="369"/>
    </row>
    <row r="685" spans="1:22" ht="15.75" x14ac:dyDescent="0.25">
      <c r="A685" s="207" t="s">
        <v>742</v>
      </c>
      <c r="B685" s="171"/>
      <c r="C685" s="171"/>
      <c r="D685" s="113"/>
      <c r="E685" s="113"/>
      <c r="F685" s="113"/>
      <c r="G685" s="114"/>
      <c r="H685" s="114"/>
      <c r="I685" s="114"/>
      <c r="J685" s="114"/>
      <c r="K685" s="114"/>
      <c r="L685" s="114"/>
      <c r="M685" s="114"/>
      <c r="N685" s="114"/>
      <c r="O685" s="114"/>
      <c r="P685" s="115"/>
      <c r="Q685" s="116"/>
      <c r="R685" s="10"/>
      <c r="S685" s="10"/>
      <c r="T685" s="81"/>
      <c r="U685" s="368"/>
      <c r="V685" s="369"/>
    </row>
    <row r="686" spans="1:22" ht="15.75" x14ac:dyDescent="0.25">
      <c r="A686" s="207" t="s">
        <v>743</v>
      </c>
      <c r="B686" s="171"/>
      <c r="C686" s="171"/>
      <c r="D686" s="113"/>
      <c r="E686" s="113"/>
      <c r="F686" s="113"/>
      <c r="G686" s="114"/>
      <c r="H686" s="114"/>
      <c r="I686" s="114"/>
      <c r="J686" s="114"/>
      <c r="K686" s="114"/>
      <c r="L686" s="114"/>
      <c r="M686" s="114"/>
      <c r="N686" s="114"/>
      <c r="O686" s="114"/>
      <c r="P686" s="115"/>
      <c r="Q686" s="116"/>
      <c r="R686" s="10"/>
      <c r="S686" s="10"/>
      <c r="T686" s="81"/>
      <c r="U686" s="368"/>
      <c r="V686" s="369"/>
    </row>
    <row r="687" spans="1:22" ht="15.75" x14ac:dyDescent="0.25">
      <c r="A687" s="207" t="s">
        <v>744</v>
      </c>
      <c r="B687" s="171"/>
      <c r="C687" s="171"/>
      <c r="D687" s="113"/>
      <c r="E687" s="113"/>
      <c r="F687" s="113"/>
      <c r="G687" s="114"/>
      <c r="H687" s="114"/>
      <c r="I687" s="114"/>
      <c r="J687" s="114"/>
      <c r="K687" s="114"/>
      <c r="L687" s="114"/>
      <c r="M687" s="114"/>
      <c r="N687" s="114"/>
      <c r="O687" s="114"/>
      <c r="P687" s="115"/>
      <c r="Q687" s="116"/>
      <c r="R687" s="10"/>
      <c r="S687" s="10"/>
      <c r="T687" s="81"/>
      <c r="U687" s="368"/>
      <c r="V687" s="369"/>
    </row>
    <row r="688" spans="1:22" ht="15.75" x14ac:dyDescent="0.25">
      <c r="A688" s="207" t="s">
        <v>745</v>
      </c>
      <c r="B688" s="171"/>
      <c r="C688" s="171"/>
      <c r="D688" s="113"/>
      <c r="E688" s="113"/>
      <c r="F688" s="113"/>
      <c r="G688" s="114"/>
      <c r="H688" s="114"/>
      <c r="I688" s="114"/>
      <c r="J688" s="114"/>
      <c r="K688" s="114"/>
      <c r="L688" s="114"/>
      <c r="M688" s="114"/>
      <c r="N688" s="114"/>
      <c r="O688" s="114"/>
      <c r="P688" s="115"/>
      <c r="Q688" s="116"/>
      <c r="R688" s="10"/>
      <c r="S688" s="10"/>
      <c r="T688" s="81"/>
      <c r="U688" s="368"/>
      <c r="V688" s="369"/>
    </row>
    <row r="689" spans="1:22" ht="15.75" x14ac:dyDescent="0.25">
      <c r="A689" s="207" t="s">
        <v>746</v>
      </c>
      <c r="B689" s="171"/>
      <c r="C689" s="171"/>
      <c r="D689" s="113"/>
      <c r="E689" s="113"/>
      <c r="F689" s="113"/>
      <c r="G689" s="114"/>
      <c r="H689" s="114"/>
      <c r="I689" s="114"/>
      <c r="J689" s="114"/>
      <c r="K689" s="114"/>
      <c r="L689" s="114"/>
      <c r="M689" s="114"/>
      <c r="N689" s="114"/>
      <c r="O689" s="114"/>
      <c r="P689" s="115"/>
      <c r="Q689" s="116"/>
      <c r="R689" s="10"/>
      <c r="S689" s="10"/>
      <c r="T689" s="81"/>
      <c r="U689" s="368"/>
      <c r="V689" s="369"/>
    </row>
    <row r="690" spans="1:22" ht="15.75" x14ac:dyDescent="0.25">
      <c r="A690" s="207" t="s">
        <v>747</v>
      </c>
      <c r="B690" s="171"/>
      <c r="C690" s="171"/>
      <c r="D690" s="113"/>
      <c r="E690" s="113"/>
      <c r="F690" s="113"/>
      <c r="G690" s="114"/>
      <c r="H690" s="114"/>
      <c r="I690" s="114"/>
      <c r="J690" s="114"/>
      <c r="K690" s="114"/>
      <c r="L690" s="114"/>
      <c r="M690" s="114"/>
      <c r="N690" s="114"/>
      <c r="O690" s="114"/>
      <c r="P690" s="115"/>
      <c r="Q690" s="116"/>
      <c r="R690" s="10"/>
      <c r="S690" s="10"/>
      <c r="T690" s="81"/>
      <c r="U690" s="368"/>
      <c r="V690" s="369"/>
    </row>
    <row r="691" spans="1:22" ht="15.75" x14ac:dyDescent="0.25">
      <c r="A691" s="207" t="s">
        <v>748</v>
      </c>
      <c r="B691" s="171"/>
      <c r="C691" s="171"/>
      <c r="D691" s="113"/>
      <c r="E691" s="113"/>
      <c r="F691" s="113"/>
      <c r="G691" s="114"/>
      <c r="H691" s="114"/>
      <c r="I691" s="114"/>
      <c r="J691" s="114"/>
      <c r="K691" s="114"/>
      <c r="L691" s="114"/>
      <c r="M691" s="114"/>
      <c r="N691" s="114"/>
      <c r="O691" s="114"/>
      <c r="P691" s="115"/>
      <c r="Q691" s="116"/>
      <c r="R691" s="10"/>
      <c r="S691" s="10"/>
      <c r="T691" s="81"/>
      <c r="U691" s="368"/>
      <c r="V691" s="369"/>
    </row>
    <row r="692" spans="1:22" ht="15.75" x14ac:dyDescent="0.25">
      <c r="A692" s="207" t="s">
        <v>749</v>
      </c>
      <c r="B692" s="171"/>
      <c r="C692" s="171"/>
      <c r="D692" s="113"/>
      <c r="E692" s="113"/>
      <c r="F692" s="113"/>
      <c r="G692" s="114"/>
      <c r="H692" s="114"/>
      <c r="I692" s="114"/>
      <c r="J692" s="114"/>
      <c r="K692" s="114"/>
      <c r="L692" s="114"/>
      <c r="M692" s="114"/>
      <c r="N692" s="114"/>
      <c r="O692" s="114"/>
      <c r="P692" s="115"/>
      <c r="Q692" s="116"/>
      <c r="R692" s="10"/>
      <c r="S692" s="10"/>
      <c r="T692" s="81"/>
      <c r="U692" s="368"/>
      <c r="V692" s="369"/>
    </row>
    <row r="693" spans="1:22" ht="15.75" x14ac:dyDescent="0.25">
      <c r="A693" s="207" t="s">
        <v>750</v>
      </c>
      <c r="B693" s="171"/>
      <c r="C693" s="171"/>
      <c r="D693" s="113"/>
      <c r="E693" s="113"/>
      <c r="F693" s="113"/>
      <c r="G693" s="114"/>
      <c r="H693" s="114"/>
      <c r="I693" s="114"/>
      <c r="J693" s="114"/>
      <c r="K693" s="114"/>
      <c r="L693" s="114"/>
      <c r="M693" s="114"/>
      <c r="N693" s="114"/>
      <c r="O693" s="114"/>
      <c r="P693" s="115"/>
      <c r="Q693" s="116"/>
      <c r="R693" s="10"/>
      <c r="S693" s="10"/>
      <c r="T693" s="81"/>
      <c r="U693" s="368"/>
      <c r="V693" s="369"/>
    </row>
    <row r="694" spans="1:22" ht="15.75" x14ac:dyDescent="0.25">
      <c r="A694" s="207" t="s">
        <v>751</v>
      </c>
      <c r="B694" s="171"/>
      <c r="C694" s="171"/>
      <c r="D694" s="113"/>
      <c r="E694" s="113"/>
      <c r="F694" s="113"/>
      <c r="G694" s="114"/>
      <c r="H694" s="114"/>
      <c r="I694" s="114"/>
      <c r="J694" s="114"/>
      <c r="K694" s="114"/>
      <c r="L694" s="114"/>
      <c r="M694" s="114"/>
      <c r="N694" s="114"/>
      <c r="O694" s="114"/>
      <c r="P694" s="115"/>
      <c r="Q694" s="116"/>
      <c r="R694" s="10"/>
      <c r="S694" s="10"/>
      <c r="T694" s="81"/>
      <c r="U694" s="368"/>
      <c r="V694" s="369"/>
    </row>
    <row r="695" spans="1:22" ht="15.75" x14ac:dyDescent="0.25">
      <c r="A695" s="207" t="s">
        <v>752</v>
      </c>
      <c r="B695" s="171"/>
      <c r="C695" s="171"/>
      <c r="D695" s="113"/>
      <c r="E695" s="113"/>
      <c r="F695" s="113"/>
      <c r="G695" s="114"/>
      <c r="H695" s="114"/>
      <c r="I695" s="114"/>
      <c r="J695" s="114"/>
      <c r="K695" s="114"/>
      <c r="L695" s="114"/>
      <c r="M695" s="114"/>
      <c r="N695" s="114"/>
      <c r="O695" s="114"/>
      <c r="P695" s="115"/>
      <c r="Q695" s="116"/>
      <c r="R695" s="10"/>
      <c r="S695" s="10"/>
      <c r="T695" s="81"/>
      <c r="U695" s="368"/>
      <c r="V695" s="369"/>
    </row>
    <row r="696" spans="1:22" ht="15.75" x14ac:dyDescent="0.25">
      <c r="A696" s="207" t="s">
        <v>753</v>
      </c>
      <c r="B696" s="171"/>
      <c r="C696" s="171"/>
      <c r="D696" s="113"/>
      <c r="E696" s="113"/>
      <c r="F696" s="113"/>
      <c r="G696" s="114"/>
      <c r="H696" s="114"/>
      <c r="I696" s="114"/>
      <c r="J696" s="114"/>
      <c r="K696" s="114"/>
      <c r="L696" s="114"/>
      <c r="M696" s="114"/>
      <c r="N696" s="114"/>
      <c r="O696" s="114"/>
      <c r="P696" s="115"/>
      <c r="Q696" s="116"/>
      <c r="R696" s="10"/>
      <c r="S696" s="10"/>
      <c r="T696" s="81"/>
      <c r="U696" s="368"/>
      <c r="V696" s="369"/>
    </row>
    <row r="697" spans="1:22" ht="15.75" x14ac:dyDescent="0.25">
      <c r="A697" s="207" t="s">
        <v>754</v>
      </c>
      <c r="B697" s="171"/>
      <c r="C697" s="171"/>
      <c r="D697" s="113"/>
      <c r="E697" s="113"/>
      <c r="F697" s="113"/>
      <c r="G697" s="114"/>
      <c r="H697" s="114"/>
      <c r="I697" s="114"/>
      <c r="J697" s="114"/>
      <c r="K697" s="114"/>
      <c r="L697" s="114"/>
      <c r="M697" s="114"/>
      <c r="N697" s="114"/>
      <c r="O697" s="114"/>
      <c r="P697" s="115"/>
      <c r="Q697" s="116"/>
      <c r="R697" s="10"/>
      <c r="S697" s="10"/>
      <c r="T697" s="81"/>
      <c r="U697" s="368"/>
      <c r="V697" s="369"/>
    </row>
    <row r="698" spans="1:22" ht="15.75" x14ac:dyDescent="0.25">
      <c r="A698" s="207" t="s">
        <v>755</v>
      </c>
      <c r="B698" s="171"/>
      <c r="C698" s="171"/>
      <c r="D698" s="113"/>
      <c r="E698" s="113"/>
      <c r="F698" s="113"/>
      <c r="G698" s="114"/>
      <c r="H698" s="114"/>
      <c r="I698" s="114"/>
      <c r="J698" s="114"/>
      <c r="K698" s="114"/>
      <c r="L698" s="114"/>
      <c r="M698" s="114"/>
      <c r="N698" s="114"/>
      <c r="O698" s="114"/>
      <c r="P698" s="115"/>
      <c r="Q698" s="116"/>
      <c r="R698" s="10"/>
      <c r="S698" s="10"/>
      <c r="T698" s="81"/>
      <c r="U698" s="368"/>
      <c r="V698" s="369"/>
    </row>
    <row r="699" spans="1:22" ht="15.75" x14ac:dyDescent="0.25">
      <c r="A699" s="207" t="s">
        <v>756</v>
      </c>
      <c r="B699" s="171"/>
      <c r="C699" s="171"/>
      <c r="D699" s="113"/>
      <c r="E699" s="113"/>
      <c r="F699" s="113"/>
      <c r="G699" s="114"/>
      <c r="H699" s="114"/>
      <c r="I699" s="114"/>
      <c r="J699" s="114"/>
      <c r="K699" s="114"/>
      <c r="L699" s="114"/>
      <c r="M699" s="114"/>
      <c r="N699" s="114"/>
      <c r="O699" s="114"/>
      <c r="P699" s="115"/>
      <c r="Q699" s="116"/>
      <c r="R699" s="10"/>
      <c r="S699" s="10"/>
      <c r="T699" s="81"/>
      <c r="U699" s="368"/>
      <c r="V699" s="369"/>
    </row>
    <row r="700" spans="1:22" ht="15.75" x14ac:dyDescent="0.25">
      <c r="A700" s="207" t="s">
        <v>757</v>
      </c>
      <c r="B700" s="171"/>
      <c r="C700" s="171"/>
      <c r="D700" s="113"/>
      <c r="E700" s="113"/>
      <c r="F700" s="113"/>
      <c r="G700" s="114"/>
      <c r="H700" s="114"/>
      <c r="I700" s="114"/>
      <c r="J700" s="114"/>
      <c r="K700" s="114"/>
      <c r="L700" s="114"/>
      <c r="M700" s="114"/>
      <c r="N700" s="114"/>
      <c r="O700" s="114"/>
      <c r="P700" s="115"/>
      <c r="Q700" s="116"/>
      <c r="R700" s="10"/>
      <c r="S700" s="10"/>
      <c r="T700" s="81"/>
      <c r="U700" s="368"/>
      <c r="V700" s="369"/>
    </row>
    <row r="701" spans="1:22" ht="15.75" x14ac:dyDescent="0.25">
      <c r="A701" s="207" t="s">
        <v>758</v>
      </c>
      <c r="B701" s="171"/>
      <c r="C701" s="171"/>
      <c r="D701" s="113"/>
      <c r="E701" s="113"/>
      <c r="F701" s="113"/>
      <c r="G701" s="114"/>
      <c r="H701" s="114"/>
      <c r="I701" s="114"/>
      <c r="J701" s="114"/>
      <c r="K701" s="114"/>
      <c r="L701" s="114"/>
      <c r="M701" s="114"/>
      <c r="N701" s="114"/>
      <c r="O701" s="114"/>
      <c r="P701" s="115"/>
      <c r="Q701" s="116"/>
      <c r="R701" s="10"/>
      <c r="S701" s="10"/>
      <c r="T701" s="81"/>
      <c r="U701" s="368"/>
      <c r="V701" s="369"/>
    </row>
    <row r="702" spans="1:22" ht="15.75" x14ac:dyDescent="0.25">
      <c r="A702" s="207" t="s">
        <v>759</v>
      </c>
      <c r="B702" s="171"/>
      <c r="C702" s="171"/>
      <c r="D702" s="113"/>
      <c r="E702" s="113"/>
      <c r="F702" s="113"/>
      <c r="G702" s="114"/>
      <c r="H702" s="114"/>
      <c r="I702" s="114"/>
      <c r="J702" s="114"/>
      <c r="K702" s="114"/>
      <c r="L702" s="114"/>
      <c r="M702" s="114"/>
      <c r="N702" s="114"/>
      <c r="O702" s="114"/>
      <c r="P702" s="115"/>
      <c r="Q702" s="116"/>
      <c r="R702" s="10"/>
      <c r="S702" s="10"/>
      <c r="T702" s="81"/>
      <c r="U702" s="368"/>
      <c r="V702" s="369"/>
    </row>
    <row r="703" spans="1:22" ht="15.75" x14ac:dyDescent="0.25">
      <c r="A703" s="207" t="s">
        <v>760</v>
      </c>
      <c r="B703" s="171"/>
      <c r="C703" s="171"/>
      <c r="D703" s="113"/>
      <c r="E703" s="113"/>
      <c r="F703" s="113"/>
      <c r="G703" s="114"/>
      <c r="H703" s="114"/>
      <c r="I703" s="114"/>
      <c r="J703" s="114"/>
      <c r="K703" s="114"/>
      <c r="L703" s="114"/>
      <c r="M703" s="114"/>
      <c r="N703" s="114"/>
      <c r="O703" s="114"/>
      <c r="P703" s="115"/>
      <c r="Q703" s="116"/>
      <c r="R703" s="10"/>
      <c r="S703" s="10"/>
      <c r="T703" s="81"/>
      <c r="U703" s="368"/>
      <c r="V703" s="369"/>
    </row>
    <row r="704" spans="1:22" ht="15.75" x14ac:dyDescent="0.25">
      <c r="A704" s="207" t="s">
        <v>761</v>
      </c>
      <c r="B704" s="171"/>
      <c r="C704" s="171"/>
      <c r="D704" s="113"/>
      <c r="E704" s="113"/>
      <c r="F704" s="113"/>
      <c r="G704" s="114"/>
      <c r="H704" s="114"/>
      <c r="I704" s="114"/>
      <c r="J704" s="114"/>
      <c r="K704" s="114"/>
      <c r="L704" s="114"/>
      <c r="M704" s="114"/>
      <c r="N704" s="114"/>
      <c r="O704" s="114"/>
      <c r="P704" s="115"/>
      <c r="Q704" s="116"/>
      <c r="R704" s="10"/>
      <c r="S704" s="10"/>
      <c r="T704" s="81"/>
      <c r="U704" s="368"/>
      <c r="V704" s="369"/>
    </row>
    <row r="705" spans="1:22" ht="15.75" x14ac:dyDescent="0.25">
      <c r="A705" s="207" t="s">
        <v>762</v>
      </c>
      <c r="B705" s="171"/>
      <c r="C705" s="171"/>
      <c r="D705" s="113"/>
      <c r="E705" s="113"/>
      <c r="F705" s="113"/>
      <c r="G705" s="114"/>
      <c r="H705" s="114"/>
      <c r="I705" s="114"/>
      <c r="J705" s="114"/>
      <c r="K705" s="114"/>
      <c r="L705" s="114"/>
      <c r="M705" s="114"/>
      <c r="N705" s="114"/>
      <c r="O705" s="114"/>
      <c r="P705" s="115"/>
      <c r="Q705" s="116"/>
      <c r="R705" s="10"/>
      <c r="S705" s="10"/>
      <c r="T705" s="81"/>
      <c r="U705" s="368"/>
      <c r="V705" s="369"/>
    </row>
    <row r="706" spans="1:22" ht="15.75" x14ac:dyDescent="0.25">
      <c r="A706" s="207" t="s">
        <v>763</v>
      </c>
      <c r="B706" s="171"/>
      <c r="C706" s="171"/>
      <c r="D706" s="113"/>
      <c r="E706" s="113"/>
      <c r="F706" s="113"/>
      <c r="G706" s="114"/>
      <c r="H706" s="114"/>
      <c r="I706" s="114"/>
      <c r="J706" s="114"/>
      <c r="K706" s="114"/>
      <c r="L706" s="114"/>
      <c r="M706" s="114"/>
      <c r="N706" s="114"/>
      <c r="O706" s="114"/>
      <c r="P706" s="115"/>
      <c r="Q706" s="116"/>
      <c r="R706" s="10"/>
      <c r="S706" s="10"/>
      <c r="T706" s="81"/>
      <c r="U706" s="368"/>
      <c r="V706" s="369"/>
    </row>
    <row r="707" spans="1:22" ht="15.75" x14ac:dyDescent="0.25">
      <c r="A707" s="207" t="s">
        <v>764</v>
      </c>
      <c r="B707" s="171"/>
      <c r="C707" s="171"/>
      <c r="D707" s="113"/>
      <c r="E707" s="113"/>
      <c r="F707" s="113"/>
      <c r="G707" s="114"/>
      <c r="H707" s="114"/>
      <c r="I707" s="114"/>
      <c r="J707" s="114"/>
      <c r="K707" s="114"/>
      <c r="L707" s="114"/>
      <c r="M707" s="114"/>
      <c r="N707" s="114"/>
      <c r="O707" s="114"/>
      <c r="P707" s="115"/>
      <c r="Q707" s="116"/>
      <c r="R707" s="10"/>
      <c r="S707" s="10"/>
      <c r="T707" s="81"/>
      <c r="U707" s="368"/>
      <c r="V707" s="369"/>
    </row>
    <row r="708" spans="1:22" ht="15.75" x14ac:dyDescent="0.25">
      <c r="A708" s="207" t="s">
        <v>765</v>
      </c>
      <c r="B708" s="171"/>
      <c r="C708" s="171"/>
      <c r="D708" s="113"/>
      <c r="E708" s="113"/>
      <c r="F708" s="113"/>
      <c r="G708" s="114"/>
      <c r="H708" s="114"/>
      <c r="I708" s="114"/>
      <c r="J708" s="114"/>
      <c r="K708" s="114"/>
      <c r="L708" s="114"/>
      <c r="M708" s="114"/>
      <c r="N708" s="114"/>
      <c r="O708" s="114"/>
      <c r="P708" s="115"/>
      <c r="Q708" s="116"/>
      <c r="R708" s="10"/>
      <c r="S708" s="10"/>
      <c r="T708" s="81"/>
      <c r="U708" s="368"/>
      <c r="V708" s="369"/>
    </row>
    <row r="709" spans="1:22" ht="15.75" x14ac:dyDescent="0.25">
      <c r="A709" s="207" t="s">
        <v>766</v>
      </c>
      <c r="B709" s="171"/>
      <c r="C709" s="171"/>
      <c r="D709" s="113"/>
      <c r="E709" s="113"/>
      <c r="F709" s="113"/>
      <c r="G709" s="114"/>
      <c r="H709" s="114"/>
      <c r="I709" s="114"/>
      <c r="J709" s="114"/>
      <c r="K709" s="114"/>
      <c r="L709" s="114"/>
      <c r="M709" s="114"/>
      <c r="N709" s="114"/>
      <c r="O709" s="114"/>
      <c r="P709" s="115"/>
      <c r="Q709" s="116"/>
      <c r="R709" s="10"/>
      <c r="S709" s="10"/>
      <c r="T709" s="81"/>
      <c r="U709" s="368"/>
      <c r="V709" s="369"/>
    </row>
    <row r="710" spans="1:22" ht="15.75" x14ac:dyDescent="0.25">
      <c r="A710" s="207" t="s">
        <v>767</v>
      </c>
      <c r="B710" s="171"/>
      <c r="C710" s="171"/>
      <c r="D710" s="113"/>
      <c r="E710" s="113"/>
      <c r="F710" s="113"/>
      <c r="G710" s="114"/>
      <c r="H710" s="114"/>
      <c r="I710" s="114"/>
      <c r="J710" s="114"/>
      <c r="K710" s="114"/>
      <c r="L710" s="114"/>
      <c r="M710" s="114"/>
      <c r="N710" s="114"/>
      <c r="O710" s="114"/>
      <c r="P710" s="115"/>
      <c r="Q710" s="116"/>
      <c r="R710" s="10"/>
      <c r="S710" s="10"/>
      <c r="T710" s="81"/>
      <c r="U710" s="368"/>
      <c r="V710" s="369"/>
    </row>
    <row r="711" spans="1:22" ht="15.75" x14ac:dyDescent="0.25">
      <c r="A711" s="207" t="s">
        <v>768</v>
      </c>
      <c r="B711" s="171"/>
      <c r="C711" s="171"/>
      <c r="D711" s="113"/>
      <c r="E711" s="113"/>
      <c r="F711" s="113"/>
      <c r="G711" s="114"/>
      <c r="H711" s="114"/>
      <c r="I711" s="114"/>
      <c r="J711" s="114"/>
      <c r="K711" s="114"/>
      <c r="L711" s="114"/>
      <c r="M711" s="114"/>
      <c r="N711" s="114"/>
      <c r="O711" s="114"/>
      <c r="P711" s="115"/>
      <c r="Q711" s="116"/>
      <c r="R711" s="10"/>
      <c r="S711" s="10"/>
      <c r="T711" s="81"/>
      <c r="U711" s="368"/>
      <c r="V711" s="369"/>
    </row>
    <row r="712" spans="1:22" ht="15.75" x14ac:dyDescent="0.25">
      <c r="A712" s="207" t="s">
        <v>769</v>
      </c>
      <c r="B712" s="171"/>
      <c r="C712" s="171"/>
      <c r="D712" s="113"/>
      <c r="E712" s="113"/>
      <c r="F712" s="113"/>
      <c r="G712" s="114"/>
      <c r="H712" s="114"/>
      <c r="I712" s="114"/>
      <c r="J712" s="114"/>
      <c r="K712" s="114"/>
      <c r="L712" s="114"/>
      <c r="M712" s="114"/>
      <c r="N712" s="114"/>
      <c r="O712" s="114"/>
      <c r="P712" s="115"/>
      <c r="Q712" s="116"/>
      <c r="R712" s="10"/>
      <c r="S712" s="10"/>
      <c r="T712" s="81"/>
      <c r="U712" s="368"/>
      <c r="V712" s="369"/>
    </row>
    <row r="713" spans="1:22" ht="15.75" x14ac:dyDescent="0.25">
      <c r="A713" s="207" t="s">
        <v>770</v>
      </c>
      <c r="B713" s="171"/>
      <c r="C713" s="171"/>
      <c r="D713" s="113"/>
      <c r="E713" s="113"/>
      <c r="F713" s="113"/>
      <c r="G713" s="114"/>
      <c r="H713" s="114"/>
      <c r="I713" s="114"/>
      <c r="J713" s="114"/>
      <c r="K713" s="114"/>
      <c r="L713" s="114"/>
      <c r="M713" s="114"/>
      <c r="N713" s="114"/>
      <c r="O713" s="114"/>
      <c r="P713" s="115"/>
      <c r="Q713" s="116"/>
      <c r="R713" s="10"/>
      <c r="S713" s="10"/>
      <c r="T713" s="81"/>
      <c r="U713" s="368"/>
      <c r="V713" s="369"/>
    </row>
    <row r="714" spans="1:22" ht="15.75" x14ac:dyDescent="0.25">
      <c r="A714" s="207" t="s">
        <v>771</v>
      </c>
      <c r="B714" s="171"/>
      <c r="C714" s="171"/>
      <c r="D714" s="113"/>
      <c r="E714" s="113"/>
      <c r="F714" s="113"/>
      <c r="G714" s="114"/>
      <c r="H714" s="114"/>
      <c r="I714" s="114"/>
      <c r="J714" s="114"/>
      <c r="K714" s="114"/>
      <c r="L714" s="114"/>
      <c r="M714" s="114"/>
      <c r="N714" s="114"/>
      <c r="O714" s="114"/>
      <c r="P714" s="115"/>
      <c r="Q714" s="116"/>
      <c r="R714" s="10"/>
      <c r="S714" s="10"/>
      <c r="T714" s="81"/>
      <c r="U714" s="368"/>
      <c r="V714" s="369"/>
    </row>
    <row r="715" spans="1:22" ht="15.75" x14ac:dyDescent="0.25">
      <c r="A715" s="207" t="s">
        <v>772</v>
      </c>
      <c r="B715" s="171"/>
      <c r="C715" s="171"/>
      <c r="D715" s="113"/>
      <c r="E715" s="113"/>
      <c r="F715" s="113"/>
      <c r="G715" s="114"/>
      <c r="H715" s="114"/>
      <c r="I715" s="114"/>
      <c r="J715" s="114"/>
      <c r="K715" s="114"/>
      <c r="L715" s="114"/>
      <c r="M715" s="114"/>
      <c r="N715" s="114"/>
      <c r="O715" s="114"/>
      <c r="P715" s="115"/>
      <c r="Q715" s="116"/>
      <c r="R715" s="10"/>
      <c r="S715" s="10"/>
      <c r="T715" s="81"/>
      <c r="U715" s="368"/>
      <c r="V715" s="369"/>
    </row>
    <row r="716" spans="1:22" ht="15.75" x14ac:dyDescent="0.25">
      <c r="A716" s="207" t="s">
        <v>773</v>
      </c>
      <c r="B716" s="171"/>
      <c r="C716" s="171"/>
      <c r="D716" s="113"/>
      <c r="E716" s="113"/>
      <c r="F716" s="113"/>
      <c r="G716" s="114"/>
      <c r="H716" s="114"/>
      <c r="I716" s="114"/>
      <c r="J716" s="114"/>
      <c r="K716" s="114"/>
      <c r="L716" s="114"/>
      <c r="M716" s="114"/>
      <c r="N716" s="114"/>
      <c r="O716" s="114"/>
      <c r="P716" s="115"/>
      <c r="Q716" s="116"/>
      <c r="R716" s="10"/>
      <c r="S716" s="10"/>
      <c r="T716" s="81"/>
      <c r="U716" s="368"/>
      <c r="V716" s="369"/>
    </row>
    <row r="717" spans="1:22" ht="15.75" x14ac:dyDescent="0.25">
      <c r="A717" s="207" t="s">
        <v>774</v>
      </c>
      <c r="B717" s="171"/>
      <c r="C717" s="171"/>
      <c r="D717" s="113"/>
      <c r="E717" s="113"/>
      <c r="F717" s="113"/>
      <c r="G717" s="114"/>
      <c r="H717" s="114"/>
      <c r="I717" s="114"/>
      <c r="J717" s="114"/>
      <c r="K717" s="114"/>
      <c r="L717" s="114"/>
      <c r="M717" s="114"/>
      <c r="N717" s="114"/>
      <c r="O717" s="114"/>
      <c r="P717" s="115"/>
      <c r="Q717" s="116"/>
      <c r="R717" s="10"/>
      <c r="S717" s="10"/>
      <c r="T717" s="81"/>
      <c r="U717" s="368"/>
      <c r="V717" s="369"/>
    </row>
    <row r="718" spans="1:22" ht="15.75" x14ac:dyDescent="0.25">
      <c r="A718" s="207" t="s">
        <v>775</v>
      </c>
      <c r="B718" s="171"/>
      <c r="C718" s="171"/>
      <c r="D718" s="113"/>
      <c r="E718" s="113"/>
      <c r="F718" s="113"/>
      <c r="G718" s="114"/>
      <c r="H718" s="114"/>
      <c r="I718" s="114"/>
      <c r="J718" s="114"/>
      <c r="K718" s="114"/>
      <c r="L718" s="114"/>
      <c r="M718" s="114"/>
      <c r="N718" s="114"/>
      <c r="O718" s="114"/>
      <c r="P718" s="115"/>
      <c r="Q718" s="116"/>
      <c r="R718" s="10"/>
      <c r="S718" s="10"/>
      <c r="T718" s="81"/>
      <c r="U718" s="368"/>
      <c r="V718" s="369"/>
    </row>
    <row r="719" spans="1:22" ht="15.75" x14ac:dyDescent="0.25">
      <c r="A719" s="207" t="s">
        <v>776</v>
      </c>
      <c r="B719" s="171"/>
      <c r="C719" s="171"/>
      <c r="D719" s="113"/>
      <c r="E719" s="113"/>
      <c r="F719" s="113"/>
      <c r="G719" s="114"/>
      <c r="H719" s="114"/>
      <c r="I719" s="114"/>
      <c r="J719" s="114"/>
      <c r="K719" s="114"/>
      <c r="L719" s="114"/>
      <c r="M719" s="114"/>
      <c r="N719" s="114"/>
      <c r="O719" s="114"/>
      <c r="P719" s="115"/>
      <c r="Q719" s="116"/>
      <c r="R719" s="10"/>
      <c r="S719" s="10"/>
      <c r="T719" s="81"/>
      <c r="U719" s="368"/>
      <c r="V719" s="369"/>
    </row>
    <row r="720" spans="1:22" ht="15.75" x14ac:dyDescent="0.25">
      <c r="A720" s="207" t="s">
        <v>777</v>
      </c>
      <c r="B720" s="171"/>
      <c r="C720" s="171"/>
      <c r="D720" s="113"/>
      <c r="E720" s="113"/>
      <c r="F720" s="113"/>
      <c r="G720" s="114"/>
      <c r="H720" s="114"/>
      <c r="I720" s="114"/>
      <c r="J720" s="114"/>
      <c r="K720" s="114"/>
      <c r="L720" s="114"/>
      <c r="M720" s="114"/>
      <c r="N720" s="114"/>
      <c r="O720" s="114"/>
      <c r="P720" s="115"/>
      <c r="Q720" s="116"/>
      <c r="R720" s="10"/>
      <c r="S720" s="10"/>
      <c r="T720" s="81"/>
      <c r="U720" s="368"/>
      <c r="V720" s="369"/>
    </row>
    <row r="721" spans="1:22" ht="15.75" x14ac:dyDescent="0.25">
      <c r="A721" s="207" t="s">
        <v>778</v>
      </c>
      <c r="B721" s="171"/>
      <c r="C721" s="171"/>
      <c r="D721" s="113"/>
      <c r="E721" s="113"/>
      <c r="F721" s="113"/>
      <c r="G721" s="114"/>
      <c r="H721" s="114"/>
      <c r="I721" s="114"/>
      <c r="J721" s="114"/>
      <c r="K721" s="114"/>
      <c r="L721" s="114"/>
      <c r="M721" s="114"/>
      <c r="N721" s="114"/>
      <c r="O721" s="114"/>
      <c r="P721" s="115"/>
      <c r="Q721" s="116"/>
      <c r="R721" s="10"/>
      <c r="S721" s="10"/>
      <c r="T721" s="81"/>
      <c r="U721" s="368"/>
      <c r="V721" s="369"/>
    </row>
    <row r="722" spans="1:22" ht="15.75" x14ac:dyDescent="0.25">
      <c r="A722" s="207" t="s">
        <v>779</v>
      </c>
      <c r="B722" s="171"/>
      <c r="C722" s="171"/>
      <c r="D722" s="113"/>
      <c r="E722" s="113"/>
      <c r="F722" s="113"/>
      <c r="G722" s="114"/>
      <c r="H722" s="114"/>
      <c r="I722" s="114"/>
      <c r="J722" s="114"/>
      <c r="K722" s="114"/>
      <c r="L722" s="114"/>
      <c r="M722" s="114"/>
      <c r="N722" s="114"/>
      <c r="O722" s="114"/>
      <c r="P722" s="115"/>
      <c r="Q722" s="116"/>
      <c r="R722" s="10"/>
      <c r="S722" s="10"/>
      <c r="T722" s="81"/>
      <c r="U722" s="368"/>
      <c r="V722" s="369"/>
    </row>
    <row r="723" spans="1:22" ht="15.75" x14ac:dyDescent="0.25">
      <c r="A723" s="207" t="s">
        <v>780</v>
      </c>
      <c r="B723" s="171"/>
      <c r="C723" s="171"/>
      <c r="D723" s="113"/>
      <c r="E723" s="113"/>
      <c r="F723" s="113"/>
      <c r="G723" s="114"/>
      <c r="H723" s="114"/>
      <c r="I723" s="114"/>
      <c r="J723" s="114"/>
      <c r="K723" s="114"/>
      <c r="L723" s="114"/>
      <c r="M723" s="114"/>
      <c r="N723" s="114"/>
      <c r="O723" s="114"/>
      <c r="P723" s="115"/>
      <c r="Q723" s="116"/>
      <c r="R723" s="10"/>
      <c r="S723" s="10"/>
      <c r="T723" s="81"/>
      <c r="U723" s="368"/>
      <c r="V723" s="369"/>
    </row>
    <row r="724" spans="1:22" ht="15.75" x14ac:dyDescent="0.25">
      <c r="A724" s="207" t="s">
        <v>781</v>
      </c>
      <c r="B724" s="171"/>
      <c r="C724" s="171"/>
      <c r="D724" s="113"/>
      <c r="E724" s="113"/>
      <c r="F724" s="113"/>
      <c r="G724" s="114"/>
      <c r="H724" s="114"/>
      <c r="I724" s="114"/>
      <c r="J724" s="114"/>
      <c r="K724" s="114"/>
      <c r="L724" s="114"/>
      <c r="M724" s="114"/>
      <c r="N724" s="114"/>
      <c r="O724" s="114"/>
      <c r="P724" s="115"/>
      <c r="Q724" s="116"/>
      <c r="R724" s="10"/>
      <c r="S724" s="10"/>
      <c r="T724" s="81"/>
      <c r="U724" s="368"/>
      <c r="V724" s="369"/>
    </row>
    <row r="725" spans="1:22" ht="15.75" x14ac:dyDescent="0.25">
      <c r="A725" s="207" t="s">
        <v>782</v>
      </c>
      <c r="B725" s="171"/>
      <c r="C725" s="171"/>
      <c r="D725" s="113"/>
      <c r="E725" s="113"/>
      <c r="F725" s="113"/>
      <c r="G725" s="114"/>
      <c r="H725" s="114"/>
      <c r="I725" s="114"/>
      <c r="J725" s="114"/>
      <c r="K725" s="114"/>
      <c r="L725" s="114"/>
      <c r="M725" s="114"/>
      <c r="N725" s="114"/>
      <c r="O725" s="114"/>
      <c r="P725" s="115"/>
      <c r="Q725" s="116"/>
      <c r="R725" s="10"/>
      <c r="S725" s="10"/>
      <c r="T725" s="81"/>
      <c r="U725" s="368"/>
      <c r="V725" s="369"/>
    </row>
    <row r="726" spans="1:22" ht="15.75" x14ac:dyDescent="0.25">
      <c r="A726" s="207" t="s">
        <v>783</v>
      </c>
      <c r="B726" s="171"/>
      <c r="C726" s="171"/>
      <c r="D726" s="113"/>
      <c r="E726" s="113"/>
      <c r="F726" s="113"/>
      <c r="G726" s="114"/>
      <c r="H726" s="114"/>
      <c r="I726" s="114"/>
      <c r="J726" s="114"/>
      <c r="K726" s="114"/>
      <c r="L726" s="114"/>
      <c r="M726" s="114"/>
      <c r="N726" s="114"/>
      <c r="O726" s="114"/>
      <c r="P726" s="115"/>
      <c r="Q726" s="116"/>
      <c r="R726" s="10"/>
      <c r="S726" s="10"/>
      <c r="T726" s="81"/>
      <c r="U726" s="368"/>
      <c r="V726" s="369"/>
    </row>
    <row r="727" spans="1:22" ht="15.75" x14ac:dyDescent="0.25">
      <c r="A727" s="207" t="s">
        <v>784</v>
      </c>
      <c r="B727" s="171"/>
      <c r="C727" s="171"/>
      <c r="D727" s="113"/>
      <c r="E727" s="113"/>
      <c r="F727" s="113"/>
      <c r="G727" s="114"/>
      <c r="H727" s="114"/>
      <c r="I727" s="114"/>
      <c r="J727" s="114"/>
      <c r="K727" s="114"/>
      <c r="L727" s="114"/>
      <c r="M727" s="114"/>
      <c r="N727" s="114"/>
      <c r="O727" s="114"/>
      <c r="P727" s="115"/>
      <c r="Q727" s="116"/>
      <c r="R727" s="10"/>
      <c r="S727" s="10"/>
      <c r="T727" s="81"/>
      <c r="U727" s="368"/>
      <c r="V727" s="369"/>
    </row>
    <row r="728" spans="1:22" ht="15.75" x14ac:dyDescent="0.25">
      <c r="A728" s="207" t="s">
        <v>785</v>
      </c>
      <c r="B728" s="171"/>
      <c r="C728" s="171"/>
      <c r="D728" s="113"/>
      <c r="E728" s="113"/>
      <c r="F728" s="113"/>
      <c r="G728" s="114"/>
      <c r="H728" s="114"/>
      <c r="I728" s="114"/>
      <c r="J728" s="114"/>
      <c r="K728" s="114"/>
      <c r="L728" s="114"/>
      <c r="M728" s="114"/>
      <c r="N728" s="114"/>
      <c r="O728" s="114"/>
      <c r="P728" s="115"/>
      <c r="Q728" s="116"/>
      <c r="R728" s="10"/>
      <c r="S728" s="10"/>
      <c r="T728" s="81"/>
      <c r="U728" s="368"/>
      <c r="V728" s="369"/>
    </row>
    <row r="729" spans="1:22" ht="15.75" x14ac:dyDescent="0.25">
      <c r="A729" s="207" t="s">
        <v>786</v>
      </c>
      <c r="B729" s="171"/>
      <c r="C729" s="171"/>
      <c r="D729" s="113"/>
      <c r="E729" s="113"/>
      <c r="F729" s="113"/>
      <c r="G729" s="114"/>
      <c r="H729" s="114"/>
      <c r="I729" s="114"/>
      <c r="J729" s="114"/>
      <c r="K729" s="114"/>
      <c r="L729" s="114"/>
      <c r="M729" s="114"/>
      <c r="N729" s="114"/>
      <c r="O729" s="114"/>
      <c r="P729" s="115"/>
      <c r="Q729" s="116"/>
      <c r="R729" s="10"/>
      <c r="S729" s="10"/>
      <c r="T729" s="81"/>
      <c r="U729" s="368"/>
      <c r="V729" s="369"/>
    </row>
    <row r="730" spans="1:22" ht="15.75" x14ac:dyDescent="0.25">
      <c r="A730" s="207" t="s">
        <v>787</v>
      </c>
      <c r="B730" s="171"/>
      <c r="C730" s="171"/>
      <c r="D730" s="113"/>
      <c r="E730" s="113"/>
      <c r="F730" s="113"/>
      <c r="G730" s="114"/>
      <c r="H730" s="114"/>
      <c r="I730" s="114"/>
      <c r="J730" s="114"/>
      <c r="K730" s="114"/>
      <c r="L730" s="114"/>
      <c r="M730" s="114"/>
      <c r="N730" s="114"/>
      <c r="O730" s="114"/>
      <c r="P730" s="115"/>
      <c r="Q730" s="116"/>
      <c r="R730" s="10"/>
      <c r="S730" s="10"/>
      <c r="T730" s="81"/>
      <c r="U730" s="368"/>
      <c r="V730" s="369"/>
    </row>
    <row r="731" spans="1:22" ht="15.75" x14ac:dyDescent="0.25">
      <c r="A731" s="207" t="s">
        <v>788</v>
      </c>
      <c r="B731" s="171"/>
      <c r="C731" s="171"/>
      <c r="D731" s="113"/>
      <c r="E731" s="113"/>
      <c r="F731" s="113"/>
      <c r="G731" s="114"/>
      <c r="H731" s="114"/>
      <c r="I731" s="114"/>
      <c r="J731" s="114"/>
      <c r="K731" s="114"/>
      <c r="L731" s="114"/>
      <c r="M731" s="114"/>
      <c r="N731" s="114"/>
      <c r="O731" s="114"/>
      <c r="P731" s="115"/>
      <c r="Q731" s="116"/>
      <c r="R731" s="10"/>
      <c r="S731" s="10"/>
      <c r="T731" s="81"/>
      <c r="U731" s="368"/>
      <c r="V731" s="369"/>
    </row>
    <row r="732" spans="1:22" ht="15.75" x14ac:dyDescent="0.25">
      <c r="A732" s="207" t="s">
        <v>789</v>
      </c>
      <c r="B732" s="171"/>
      <c r="C732" s="171"/>
      <c r="D732" s="113"/>
      <c r="E732" s="113"/>
      <c r="F732" s="113"/>
      <c r="G732" s="114"/>
      <c r="H732" s="114"/>
      <c r="I732" s="114"/>
      <c r="J732" s="114"/>
      <c r="K732" s="114"/>
      <c r="L732" s="114"/>
      <c r="M732" s="114"/>
      <c r="N732" s="114"/>
      <c r="O732" s="114"/>
      <c r="P732" s="115"/>
      <c r="Q732" s="116"/>
      <c r="R732" s="10"/>
      <c r="S732" s="10"/>
      <c r="T732" s="81"/>
      <c r="U732" s="368"/>
      <c r="V732" s="369"/>
    </row>
    <row r="733" spans="1:22" ht="15.75" x14ac:dyDescent="0.25">
      <c r="A733" s="207" t="s">
        <v>790</v>
      </c>
      <c r="B733" s="171"/>
      <c r="C733" s="171"/>
      <c r="D733" s="113"/>
      <c r="E733" s="113"/>
      <c r="F733" s="113"/>
      <c r="G733" s="114"/>
      <c r="H733" s="114"/>
      <c r="I733" s="114"/>
      <c r="J733" s="114"/>
      <c r="K733" s="114"/>
      <c r="L733" s="114"/>
      <c r="M733" s="114"/>
      <c r="N733" s="114"/>
      <c r="O733" s="114"/>
      <c r="P733" s="115"/>
      <c r="Q733" s="116"/>
      <c r="R733" s="10"/>
      <c r="S733" s="10"/>
      <c r="T733" s="81"/>
      <c r="U733" s="368"/>
      <c r="V733" s="369"/>
    </row>
    <row r="734" spans="1:22" ht="15.75" x14ac:dyDescent="0.25">
      <c r="A734" s="207" t="s">
        <v>791</v>
      </c>
      <c r="B734" s="171"/>
      <c r="C734" s="171"/>
      <c r="D734" s="113"/>
      <c r="E734" s="113"/>
      <c r="F734" s="113"/>
      <c r="G734" s="114"/>
      <c r="H734" s="114"/>
      <c r="I734" s="114"/>
      <c r="J734" s="114"/>
      <c r="K734" s="114"/>
      <c r="L734" s="114"/>
      <c r="M734" s="114"/>
      <c r="N734" s="114"/>
      <c r="O734" s="114"/>
      <c r="P734" s="115"/>
      <c r="Q734" s="116"/>
      <c r="R734" s="10"/>
      <c r="S734" s="10"/>
      <c r="T734" s="81"/>
      <c r="U734" s="368"/>
      <c r="V734" s="369"/>
    </row>
    <row r="735" spans="1:22" ht="15.75" x14ac:dyDescent="0.25">
      <c r="A735" s="207" t="s">
        <v>792</v>
      </c>
      <c r="B735" s="171"/>
      <c r="C735" s="171"/>
      <c r="D735" s="113"/>
      <c r="E735" s="113"/>
      <c r="F735" s="113"/>
      <c r="G735" s="114"/>
      <c r="H735" s="114"/>
      <c r="I735" s="114"/>
      <c r="J735" s="114"/>
      <c r="K735" s="114"/>
      <c r="L735" s="114"/>
      <c r="M735" s="114"/>
      <c r="N735" s="114"/>
      <c r="O735" s="114"/>
      <c r="P735" s="115"/>
      <c r="Q735" s="116"/>
      <c r="R735" s="10"/>
      <c r="S735" s="10"/>
      <c r="T735" s="81"/>
      <c r="U735" s="368"/>
      <c r="V735" s="369"/>
    </row>
    <row r="736" spans="1:22" ht="15.75" x14ac:dyDescent="0.25">
      <c r="A736" s="207" t="s">
        <v>793</v>
      </c>
      <c r="B736" s="171"/>
      <c r="C736" s="171"/>
      <c r="D736" s="113"/>
      <c r="E736" s="113"/>
      <c r="F736" s="113"/>
      <c r="G736" s="114"/>
      <c r="H736" s="114"/>
      <c r="I736" s="114"/>
      <c r="J736" s="114"/>
      <c r="K736" s="114"/>
      <c r="L736" s="114"/>
      <c r="M736" s="114"/>
      <c r="N736" s="114"/>
      <c r="O736" s="114"/>
      <c r="P736" s="115"/>
      <c r="Q736" s="116"/>
      <c r="R736" s="10"/>
      <c r="S736" s="10"/>
      <c r="T736" s="81"/>
      <c r="U736" s="368"/>
      <c r="V736" s="369"/>
    </row>
    <row r="737" spans="1:22" ht="15.75" x14ac:dyDescent="0.25">
      <c r="A737" s="207" t="s">
        <v>794</v>
      </c>
      <c r="B737" s="171"/>
      <c r="C737" s="171"/>
      <c r="D737" s="113"/>
      <c r="E737" s="113"/>
      <c r="F737" s="113"/>
      <c r="G737" s="114"/>
      <c r="H737" s="114"/>
      <c r="I737" s="114"/>
      <c r="J737" s="114"/>
      <c r="K737" s="114"/>
      <c r="L737" s="114"/>
      <c r="M737" s="114"/>
      <c r="N737" s="114"/>
      <c r="O737" s="114"/>
      <c r="P737" s="115"/>
      <c r="Q737" s="116"/>
      <c r="R737" s="10"/>
      <c r="S737" s="10"/>
      <c r="T737" s="81"/>
      <c r="U737" s="368"/>
      <c r="V737" s="369"/>
    </row>
    <row r="738" spans="1:22" ht="15.75" x14ac:dyDescent="0.25">
      <c r="A738" s="207" t="s">
        <v>795</v>
      </c>
      <c r="B738" s="171"/>
      <c r="C738" s="171"/>
      <c r="D738" s="113"/>
      <c r="E738" s="113"/>
      <c r="F738" s="113"/>
      <c r="G738" s="114"/>
      <c r="H738" s="114"/>
      <c r="I738" s="114"/>
      <c r="J738" s="114"/>
      <c r="K738" s="114"/>
      <c r="L738" s="114"/>
      <c r="M738" s="114"/>
      <c r="N738" s="114"/>
      <c r="O738" s="114"/>
      <c r="P738" s="115"/>
      <c r="Q738" s="116"/>
      <c r="R738" s="10"/>
      <c r="S738" s="10"/>
      <c r="T738" s="81"/>
      <c r="U738" s="368"/>
      <c r="V738" s="369"/>
    </row>
    <row r="739" spans="1:22" ht="15.75" x14ac:dyDescent="0.25">
      <c r="A739" s="207" t="s">
        <v>796</v>
      </c>
      <c r="B739" s="171"/>
      <c r="C739" s="171"/>
      <c r="D739" s="113"/>
      <c r="E739" s="113"/>
      <c r="F739" s="113"/>
      <c r="G739" s="114"/>
      <c r="H739" s="114"/>
      <c r="I739" s="114"/>
      <c r="J739" s="114"/>
      <c r="K739" s="114"/>
      <c r="L739" s="114"/>
      <c r="M739" s="114"/>
      <c r="N739" s="114"/>
      <c r="O739" s="114"/>
      <c r="P739" s="115"/>
      <c r="Q739" s="116"/>
      <c r="R739" s="10"/>
      <c r="S739" s="10"/>
      <c r="T739" s="81"/>
      <c r="U739" s="368"/>
      <c r="V739" s="369"/>
    </row>
    <row r="740" spans="1:22" ht="15.75" x14ac:dyDescent="0.25">
      <c r="A740" s="207" t="s">
        <v>797</v>
      </c>
      <c r="B740" s="171"/>
      <c r="C740" s="171"/>
      <c r="D740" s="113"/>
      <c r="E740" s="113"/>
      <c r="F740" s="113"/>
      <c r="G740" s="114"/>
      <c r="H740" s="114"/>
      <c r="I740" s="114"/>
      <c r="J740" s="114"/>
      <c r="K740" s="114"/>
      <c r="L740" s="114"/>
      <c r="M740" s="114"/>
      <c r="N740" s="114"/>
      <c r="O740" s="114"/>
      <c r="P740" s="115"/>
      <c r="Q740" s="116"/>
      <c r="R740" s="10"/>
      <c r="S740" s="10"/>
      <c r="T740" s="81"/>
      <c r="U740" s="368"/>
      <c r="V740" s="369"/>
    </row>
    <row r="741" spans="1:22" ht="15.75" x14ac:dyDescent="0.25">
      <c r="A741" s="207" t="s">
        <v>798</v>
      </c>
      <c r="B741" s="171"/>
      <c r="C741" s="171"/>
      <c r="D741" s="113"/>
      <c r="E741" s="113"/>
      <c r="F741" s="113"/>
      <c r="G741" s="114"/>
      <c r="H741" s="114"/>
      <c r="I741" s="114"/>
      <c r="J741" s="114"/>
      <c r="K741" s="114"/>
      <c r="L741" s="114"/>
      <c r="M741" s="114"/>
      <c r="N741" s="114"/>
      <c r="O741" s="114"/>
      <c r="P741" s="115"/>
      <c r="Q741" s="116"/>
      <c r="R741" s="10"/>
      <c r="S741" s="10"/>
      <c r="T741" s="81"/>
      <c r="U741" s="368"/>
      <c r="V741" s="369"/>
    </row>
    <row r="742" spans="1:22" ht="15.75" x14ac:dyDescent="0.25">
      <c r="A742" s="207" t="s">
        <v>799</v>
      </c>
      <c r="B742" s="171"/>
      <c r="C742" s="171"/>
      <c r="D742" s="113"/>
      <c r="E742" s="113"/>
      <c r="F742" s="113"/>
      <c r="G742" s="114"/>
      <c r="H742" s="114"/>
      <c r="I742" s="114"/>
      <c r="J742" s="114"/>
      <c r="K742" s="114"/>
      <c r="L742" s="114"/>
      <c r="M742" s="114"/>
      <c r="N742" s="114"/>
      <c r="O742" s="114"/>
      <c r="P742" s="115"/>
      <c r="Q742" s="116"/>
      <c r="R742" s="10"/>
      <c r="S742" s="10"/>
      <c r="T742" s="81"/>
      <c r="U742" s="368"/>
      <c r="V742" s="369"/>
    </row>
    <row r="743" spans="1:22" ht="15.75" x14ac:dyDescent="0.25">
      <c r="A743" s="207" t="s">
        <v>800</v>
      </c>
      <c r="B743" s="171"/>
      <c r="C743" s="171"/>
      <c r="D743" s="113"/>
      <c r="E743" s="113"/>
      <c r="F743" s="113"/>
      <c r="G743" s="114"/>
      <c r="H743" s="114"/>
      <c r="I743" s="114"/>
      <c r="J743" s="114"/>
      <c r="K743" s="114"/>
      <c r="L743" s="114"/>
      <c r="M743" s="114"/>
      <c r="N743" s="114"/>
      <c r="O743" s="114"/>
      <c r="P743" s="115"/>
      <c r="Q743" s="116"/>
      <c r="R743" s="10"/>
      <c r="S743" s="10"/>
      <c r="T743" s="81"/>
      <c r="U743" s="368"/>
      <c r="V743" s="369"/>
    </row>
    <row r="744" spans="1:22" ht="15.75" x14ac:dyDescent="0.25">
      <c r="A744" s="207" t="s">
        <v>801</v>
      </c>
      <c r="B744" s="171"/>
      <c r="C744" s="171"/>
      <c r="D744" s="113"/>
      <c r="E744" s="113"/>
      <c r="F744" s="113"/>
      <c r="G744" s="114"/>
      <c r="H744" s="114"/>
      <c r="I744" s="114"/>
      <c r="J744" s="114"/>
      <c r="K744" s="114"/>
      <c r="L744" s="114"/>
      <c r="M744" s="114"/>
      <c r="N744" s="114"/>
      <c r="O744" s="114"/>
      <c r="P744" s="115"/>
      <c r="Q744" s="116"/>
      <c r="R744" s="10"/>
      <c r="S744" s="10"/>
      <c r="T744" s="81"/>
      <c r="U744" s="368"/>
      <c r="V744" s="369"/>
    </row>
    <row r="745" spans="1:22" ht="15.75" x14ac:dyDescent="0.25">
      <c r="A745" s="207" t="s">
        <v>802</v>
      </c>
      <c r="B745" s="171"/>
      <c r="C745" s="171"/>
      <c r="D745" s="113"/>
      <c r="E745" s="113"/>
      <c r="F745" s="113"/>
      <c r="G745" s="114"/>
      <c r="H745" s="114"/>
      <c r="I745" s="114"/>
      <c r="J745" s="114"/>
      <c r="K745" s="114"/>
      <c r="L745" s="114"/>
      <c r="M745" s="114"/>
      <c r="N745" s="114"/>
      <c r="O745" s="114"/>
      <c r="P745" s="115"/>
      <c r="Q745" s="116"/>
      <c r="R745" s="10"/>
      <c r="S745" s="10"/>
      <c r="T745" s="81"/>
      <c r="U745" s="368"/>
      <c r="V745" s="369"/>
    </row>
    <row r="746" spans="1:22" ht="15.75" x14ac:dyDescent="0.25">
      <c r="A746" s="207" t="s">
        <v>803</v>
      </c>
      <c r="B746" s="171"/>
      <c r="C746" s="171"/>
      <c r="D746" s="113"/>
      <c r="E746" s="113"/>
      <c r="F746" s="113"/>
      <c r="G746" s="114"/>
      <c r="H746" s="114"/>
      <c r="I746" s="114"/>
      <c r="J746" s="114"/>
      <c r="K746" s="114"/>
      <c r="L746" s="114"/>
      <c r="M746" s="114"/>
      <c r="N746" s="114"/>
      <c r="O746" s="114"/>
      <c r="P746" s="115"/>
      <c r="Q746" s="116"/>
      <c r="R746" s="10"/>
      <c r="S746" s="10"/>
      <c r="T746" s="81"/>
      <c r="U746" s="368"/>
      <c r="V746" s="369"/>
    </row>
    <row r="747" spans="1:22" ht="15.75" x14ac:dyDescent="0.25">
      <c r="A747" s="207" t="s">
        <v>804</v>
      </c>
      <c r="B747" s="171"/>
      <c r="C747" s="171"/>
      <c r="D747" s="113"/>
      <c r="E747" s="113"/>
      <c r="F747" s="113"/>
      <c r="G747" s="114"/>
      <c r="H747" s="114"/>
      <c r="I747" s="114"/>
      <c r="J747" s="114"/>
      <c r="K747" s="114"/>
      <c r="L747" s="114"/>
      <c r="M747" s="114"/>
      <c r="N747" s="114"/>
      <c r="O747" s="114"/>
      <c r="P747" s="115"/>
      <c r="Q747" s="116"/>
      <c r="R747" s="10"/>
      <c r="S747" s="10"/>
      <c r="T747" s="81"/>
      <c r="U747" s="368"/>
      <c r="V747" s="369"/>
    </row>
    <row r="748" spans="1:22" ht="15.75" x14ac:dyDescent="0.25">
      <c r="A748" s="207" t="s">
        <v>805</v>
      </c>
      <c r="B748" s="171"/>
      <c r="C748" s="171"/>
      <c r="D748" s="113"/>
      <c r="E748" s="113"/>
      <c r="F748" s="113"/>
      <c r="G748" s="114"/>
      <c r="H748" s="114"/>
      <c r="I748" s="114"/>
      <c r="J748" s="114"/>
      <c r="K748" s="114"/>
      <c r="L748" s="114"/>
      <c r="M748" s="114"/>
      <c r="N748" s="114"/>
      <c r="O748" s="114"/>
      <c r="P748" s="115"/>
      <c r="Q748" s="116"/>
      <c r="R748" s="10"/>
      <c r="S748" s="10"/>
      <c r="T748" s="81"/>
      <c r="U748" s="368"/>
      <c r="V748" s="369"/>
    </row>
    <row r="749" spans="1:22" ht="15.75" x14ac:dyDescent="0.25">
      <c r="A749" s="207" t="s">
        <v>806</v>
      </c>
      <c r="B749" s="171"/>
      <c r="C749" s="171"/>
      <c r="D749" s="113"/>
      <c r="E749" s="113"/>
      <c r="F749" s="113"/>
      <c r="G749" s="114"/>
      <c r="H749" s="114"/>
      <c r="I749" s="114"/>
      <c r="J749" s="114"/>
      <c r="K749" s="114"/>
      <c r="L749" s="114"/>
      <c r="M749" s="114"/>
      <c r="N749" s="114"/>
      <c r="O749" s="114"/>
      <c r="P749" s="115"/>
      <c r="Q749" s="116"/>
      <c r="R749" s="10"/>
      <c r="S749" s="10"/>
      <c r="T749" s="81"/>
      <c r="U749" s="368"/>
      <c r="V749" s="369"/>
    </row>
    <row r="750" spans="1:22" ht="15.75" x14ac:dyDescent="0.25">
      <c r="A750" s="207" t="s">
        <v>807</v>
      </c>
      <c r="B750" s="171"/>
      <c r="C750" s="171"/>
      <c r="D750" s="113"/>
      <c r="E750" s="113"/>
      <c r="F750" s="113"/>
      <c r="G750" s="114"/>
      <c r="H750" s="114"/>
      <c r="I750" s="114"/>
      <c r="J750" s="114"/>
      <c r="K750" s="114"/>
      <c r="L750" s="114"/>
      <c r="M750" s="114"/>
      <c r="N750" s="114"/>
      <c r="O750" s="114"/>
      <c r="P750" s="115"/>
      <c r="Q750" s="116"/>
      <c r="R750" s="10"/>
      <c r="S750" s="10"/>
      <c r="T750" s="81"/>
      <c r="U750" s="368"/>
      <c r="V750" s="369"/>
    </row>
    <row r="751" spans="1:22" ht="15.75" x14ac:dyDescent="0.25">
      <c r="A751" s="207" t="s">
        <v>808</v>
      </c>
      <c r="B751" s="171"/>
      <c r="C751" s="171"/>
      <c r="D751" s="113"/>
      <c r="E751" s="113"/>
      <c r="F751" s="113"/>
      <c r="G751" s="114"/>
      <c r="H751" s="114"/>
      <c r="I751" s="114"/>
      <c r="J751" s="114"/>
      <c r="K751" s="114"/>
      <c r="L751" s="114"/>
      <c r="M751" s="114"/>
      <c r="N751" s="114"/>
      <c r="O751" s="114"/>
      <c r="P751" s="115"/>
      <c r="Q751" s="116"/>
      <c r="R751" s="10"/>
      <c r="S751" s="10"/>
      <c r="T751" s="81"/>
      <c r="U751" s="368"/>
      <c r="V751" s="369"/>
    </row>
    <row r="752" spans="1:22" ht="15.75" x14ac:dyDescent="0.25">
      <c r="A752" s="207" t="s">
        <v>809</v>
      </c>
      <c r="B752" s="171"/>
      <c r="C752" s="171"/>
      <c r="D752" s="113"/>
      <c r="E752" s="113"/>
      <c r="F752" s="113"/>
      <c r="G752" s="114"/>
      <c r="H752" s="114"/>
      <c r="I752" s="114"/>
      <c r="J752" s="114"/>
      <c r="K752" s="114"/>
      <c r="L752" s="114"/>
      <c r="M752" s="114"/>
      <c r="N752" s="114"/>
      <c r="O752" s="114"/>
      <c r="P752" s="115"/>
      <c r="Q752" s="116"/>
      <c r="R752" s="10"/>
      <c r="S752" s="10"/>
      <c r="T752" s="81"/>
      <c r="U752" s="368"/>
      <c r="V752" s="369"/>
    </row>
    <row r="753" spans="1:22" ht="15.75" x14ac:dyDescent="0.25">
      <c r="A753" s="207" t="s">
        <v>810</v>
      </c>
      <c r="B753" s="171"/>
      <c r="C753" s="171"/>
      <c r="D753" s="113"/>
      <c r="E753" s="113"/>
      <c r="F753" s="113"/>
      <c r="G753" s="114"/>
      <c r="H753" s="114"/>
      <c r="I753" s="114"/>
      <c r="J753" s="114"/>
      <c r="K753" s="114"/>
      <c r="L753" s="114"/>
      <c r="M753" s="114"/>
      <c r="N753" s="114"/>
      <c r="O753" s="114"/>
      <c r="P753" s="115"/>
      <c r="Q753" s="116"/>
      <c r="R753" s="10"/>
      <c r="S753" s="10"/>
      <c r="T753" s="81"/>
      <c r="U753" s="368"/>
      <c r="V753" s="369"/>
    </row>
    <row r="754" spans="1:22" ht="15.75" x14ac:dyDescent="0.25">
      <c r="A754" s="207" t="s">
        <v>811</v>
      </c>
      <c r="B754" s="171"/>
      <c r="C754" s="171"/>
      <c r="D754" s="113"/>
      <c r="E754" s="113"/>
      <c r="F754" s="113"/>
      <c r="G754" s="114"/>
      <c r="H754" s="114"/>
      <c r="I754" s="114"/>
      <c r="J754" s="114"/>
      <c r="K754" s="114"/>
      <c r="L754" s="114"/>
      <c r="M754" s="114"/>
      <c r="N754" s="114"/>
      <c r="O754" s="114"/>
      <c r="P754" s="115"/>
      <c r="Q754" s="116"/>
      <c r="R754" s="10"/>
      <c r="S754" s="10"/>
      <c r="T754" s="81"/>
      <c r="U754" s="368"/>
      <c r="V754" s="369"/>
    </row>
    <row r="755" spans="1:22" ht="15.75" x14ac:dyDescent="0.25">
      <c r="A755" s="207" t="s">
        <v>812</v>
      </c>
      <c r="B755" s="171"/>
      <c r="C755" s="171"/>
      <c r="D755" s="113"/>
      <c r="E755" s="113"/>
      <c r="F755" s="113"/>
      <c r="G755" s="114"/>
      <c r="H755" s="114"/>
      <c r="I755" s="114"/>
      <c r="J755" s="114"/>
      <c r="K755" s="114"/>
      <c r="L755" s="114"/>
      <c r="M755" s="114"/>
      <c r="N755" s="114"/>
      <c r="O755" s="114"/>
      <c r="P755" s="115"/>
      <c r="Q755" s="116"/>
      <c r="R755" s="10"/>
      <c r="S755" s="10"/>
      <c r="T755" s="81"/>
      <c r="U755" s="368"/>
      <c r="V755" s="369"/>
    </row>
    <row r="756" spans="1:22" ht="15.75" x14ac:dyDescent="0.25">
      <c r="A756" s="207" t="s">
        <v>813</v>
      </c>
      <c r="B756" s="171"/>
      <c r="C756" s="171"/>
      <c r="D756" s="113"/>
      <c r="E756" s="113"/>
      <c r="F756" s="113"/>
      <c r="G756" s="114"/>
      <c r="H756" s="114"/>
      <c r="I756" s="114"/>
      <c r="J756" s="114"/>
      <c r="K756" s="114"/>
      <c r="L756" s="114"/>
      <c r="M756" s="114"/>
      <c r="N756" s="114"/>
      <c r="O756" s="114"/>
      <c r="P756" s="115"/>
      <c r="Q756" s="116"/>
      <c r="R756" s="10"/>
      <c r="S756" s="10"/>
      <c r="T756" s="81"/>
      <c r="U756" s="368"/>
      <c r="V756" s="369"/>
    </row>
    <row r="757" spans="1:22" ht="15.75" x14ac:dyDescent="0.25">
      <c r="A757" s="207" t="s">
        <v>814</v>
      </c>
      <c r="B757" s="171"/>
      <c r="C757" s="171"/>
      <c r="D757" s="113"/>
      <c r="E757" s="113"/>
      <c r="F757" s="113"/>
      <c r="G757" s="114"/>
      <c r="H757" s="114"/>
      <c r="I757" s="114"/>
      <c r="J757" s="114"/>
      <c r="K757" s="114"/>
      <c r="L757" s="114"/>
      <c r="M757" s="114"/>
      <c r="N757" s="114"/>
      <c r="O757" s="114"/>
      <c r="P757" s="115"/>
      <c r="Q757" s="116"/>
      <c r="R757" s="10"/>
      <c r="S757" s="10"/>
      <c r="T757" s="81"/>
      <c r="U757" s="368"/>
      <c r="V757" s="369"/>
    </row>
    <row r="758" spans="1:22" ht="15.75" x14ac:dyDescent="0.25">
      <c r="A758" s="207" t="s">
        <v>815</v>
      </c>
      <c r="B758" s="171"/>
      <c r="C758" s="171"/>
      <c r="D758" s="113"/>
      <c r="E758" s="113"/>
      <c r="F758" s="113"/>
      <c r="G758" s="114"/>
      <c r="H758" s="114"/>
      <c r="I758" s="114"/>
      <c r="J758" s="114"/>
      <c r="K758" s="114"/>
      <c r="L758" s="114"/>
      <c r="M758" s="114"/>
      <c r="N758" s="114"/>
      <c r="O758" s="114"/>
      <c r="P758" s="115"/>
      <c r="Q758" s="116"/>
      <c r="R758" s="10"/>
      <c r="S758" s="10"/>
      <c r="T758" s="81"/>
      <c r="U758" s="368"/>
      <c r="V758" s="369"/>
    </row>
    <row r="759" spans="1:22" ht="15.75" x14ac:dyDescent="0.25">
      <c r="A759" s="207" t="s">
        <v>816</v>
      </c>
      <c r="B759" s="171"/>
      <c r="C759" s="171"/>
      <c r="D759" s="113"/>
      <c r="E759" s="113"/>
      <c r="F759" s="113"/>
      <c r="G759" s="114"/>
      <c r="H759" s="114"/>
      <c r="I759" s="114"/>
      <c r="J759" s="114"/>
      <c r="K759" s="114"/>
      <c r="L759" s="114"/>
      <c r="M759" s="114"/>
      <c r="N759" s="114"/>
      <c r="O759" s="114"/>
      <c r="P759" s="115"/>
      <c r="Q759" s="116"/>
      <c r="R759" s="10"/>
      <c r="S759" s="10"/>
      <c r="T759" s="81"/>
      <c r="U759" s="368"/>
      <c r="V759" s="369"/>
    </row>
    <row r="760" spans="1:22" ht="15.75" x14ac:dyDescent="0.25">
      <c r="A760" s="207" t="s">
        <v>817</v>
      </c>
      <c r="B760" s="171"/>
      <c r="C760" s="171"/>
      <c r="D760" s="113"/>
      <c r="E760" s="113"/>
      <c r="F760" s="113"/>
      <c r="G760" s="114"/>
      <c r="H760" s="114"/>
      <c r="I760" s="114"/>
      <c r="J760" s="114"/>
      <c r="K760" s="114"/>
      <c r="L760" s="114"/>
      <c r="M760" s="114"/>
      <c r="N760" s="114"/>
      <c r="O760" s="114"/>
      <c r="P760" s="115"/>
      <c r="Q760" s="116"/>
      <c r="R760" s="10"/>
      <c r="S760" s="10"/>
      <c r="T760" s="81"/>
      <c r="U760" s="368"/>
      <c r="V760" s="369"/>
    </row>
    <row r="761" spans="1:22" ht="15.75" x14ac:dyDescent="0.25">
      <c r="A761" s="207" t="s">
        <v>818</v>
      </c>
      <c r="B761" s="171"/>
      <c r="C761" s="171"/>
      <c r="D761" s="113"/>
      <c r="E761" s="113"/>
      <c r="F761" s="113"/>
      <c r="G761" s="114"/>
      <c r="H761" s="114"/>
      <c r="I761" s="114"/>
      <c r="J761" s="114"/>
      <c r="K761" s="114"/>
      <c r="L761" s="114"/>
      <c r="M761" s="114"/>
      <c r="N761" s="114"/>
      <c r="O761" s="114"/>
      <c r="P761" s="115"/>
      <c r="Q761" s="116"/>
      <c r="R761" s="10"/>
      <c r="S761" s="10"/>
      <c r="T761" s="81"/>
      <c r="U761" s="368"/>
      <c r="V761" s="369"/>
    </row>
    <row r="762" spans="1:22" ht="15.75" x14ac:dyDescent="0.25">
      <c r="A762" s="207" t="s">
        <v>819</v>
      </c>
      <c r="B762" s="171"/>
      <c r="C762" s="171"/>
      <c r="D762" s="113"/>
      <c r="E762" s="113"/>
      <c r="F762" s="113"/>
      <c r="G762" s="114"/>
      <c r="H762" s="114"/>
      <c r="I762" s="114"/>
      <c r="J762" s="114"/>
      <c r="K762" s="114"/>
      <c r="L762" s="114"/>
      <c r="M762" s="114"/>
      <c r="N762" s="114"/>
      <c r="O762" s="114"/>
      <c r="P762" s="115"/>
      <c r="Q762" s="116"/>
      <c r="R762" s="10"/>
      <c r="S762" s="10"/>
      <c r="T762" s="81"/>
      <c r="U762" s="368"/>
      <c r="V762" s="369"/>
    </row>
    <row r="763" spans="1:22" ht="15.75" x14ac:dyDescent="0.25">
      <c r="A763" s="207" t="s">
        <v>820</v>
      </c>
      <c r="B763" s="171"/>
      <c r="C763" s="171"/>
      <c r="D763" s="113"/>
      <c r="E763" s="113"/>
      <c r="F763" s="113"/>
      <c r="G763" s="114"/>
      <c r="H763" s="114"/>
      <c r="I763" s="114"/>
      <c r="J763" s="114"/>
      <c r="K763" s="114"/>
      <c r="L763" s="114"/>
      <c r="M763" s="114"/>
      <c r="N763" s="114"/>
      <c r="O763" s="114"/>
      <c r="P763" s="115"/>
      <c r="Q763" s="116"/>
      <c r="R763" s="10"/>
      <c r="S763" s="10"/>
      <c r="T763" s="81"/>
      <c r="U763" s="368"/>
      <c r="V763" s="369"/>
    </row>
    <row r="764" spans="1:22" ht="15.75" x14ac:dyDescent="0.25">
      <c r="A764" s="207" t="s">
        <v>821</v>
      </c>
      <c r="B764" s="171"/>
      <c r="C764" s="171"/>
      <c r="D764" s="113"/>
      <c r="E764" s="113"/>
      <c r="F764" s="113"/>
      <c r="G764" s="114"/>
      <c r="H764" s="114"/>
      <c r="I764" s="114"/>
      <c r="J764" s="114"/>
      <c r="K764" s="114"/>
      <c r="L764" s="114"/>
      <c r="M764" s="114"/>
      <c r="N764" s="114"/>
      <c r="O764" s="114"/>
      <c r="P764" s="115"/>
      <c r="Q764" s="116"/>
      <c r="R764" s="10"/>
      <c r="S764" s="10"/>
      <c r="T764" s="81"/>
      <c r="U764" s="368"/>
      <c r="V764" s="369"/>
    </row>
    <row r="765" spans="1:22" ht="15.75" x14ac:dyDescent="0.25">
      <c r="A765" s="207" t="s">
        <v>822</v>
      </c>
      <c r="B765" s="171"/>
      <c r="C765" s="171"/>
      <c r="D765" s="113"/>
      <c r="E765" s="113"/>
      <c r="F765" s="113"/>
      <c r="G765" s="114"/>
      <c r="H765" s="114"/>
      <c r="I765" s="114"/>
      <c r="J765" s="114"/>
      <c r="K765" s="114"/>
      <c r="L765" s="114"/>
      <c r="M765" s="114"/>
      <c r="N765" s="114"/>
      <c r="O765" s="114"/>
      <c r="P765" s="115"/>
      <c r="Q765" s="116"/>
      <c r="R765" s="10"/>
      <c r="S765" s="10"/>
      <c r="T765" s="81"/>
      <c r="U765" s="368"/>
      <c r="V765" s="369"/>
    </row>
    <row r="766" spans="1:22" ht="15.75" x14ac:dyDescent="0.25">
      <c r="A766" s="207" t="s">
        <v>823</v>
      </c>
      <c r="B766" s="171"/>
      <c r="C766" s="171"/>
      <c r="D766" s="113"/>
      <c r="E766" s="113"/>
      <c r="F766" s="113"/>
      <c r="G766" s="114"/>
      <c r="H766" s="114"/>
      <c r="I766" s="114"/>
      <c r="J766" s="114"/>
      <c r="K766" s="114"/>
      <c r="L766" s="114"/>
      <c r="M766" s="114"/>
      <c r="N766" s="114"/>
      <c r="O766" s="114"/>
      <c r="P766" s="115"/>
      <c r="Q766" s="116"/>
      <c r="R766" s="10"/>
      <c r="S766" s="10"/>
      <c r="T766" s="81"/>
      <c r="U766" s="368"/>
      <c r="V766" s="369"/>
    </row>
    <row r="767" spans="1:22" ht="15.75" x14ac:dyDescent="0.25">
      <c r="A767" s="207" t="s">
        <v>824</v>
      </c>
      <c r="B767" s="171"/>
      <c r="C767" s="171"/>
      <c r="D767" s="113"/>
      <c r="E767" s="113"/>
      <c r="F767" s="113"/>
      <c r="G767" s="114"/>
      <c r="H767" s="114"/>
      <c r="I767" s="114"/>
      <c r="J767" s="114"/>
      <c r="K767" s="114"/>
      <c r="L767" s="114"/>
      <c r="M767" s="114"/>
      <c r="N767" s="114"/>
      <c r="O767" s="114"/>
      <c r="P767" s="115"/>
      <c r="Q767" s="116"/>
      <c r="R767" s="10"/>
      <c r="S767" s="10"/>
      <c r="T767" s="81"/>
      <c r="U767" s="368"/>
      <c r="V767" s="369"/>
    </row>
    <row r="768" spans="1:22" ht="15.75" x14ac:dyDescent="0.25">
      <c r="A768" s="207" t="s">
        <v>825</v>
      </c>
      <c r="B768" s="171"/>
      <c r="C768" s="171"/>
      <c r="D768" s="113"/>
      <c r="E768" s="113"/>
      <c r="F768" s="113"/>
      <c r="G768" s="114"/>
      <c r="H768" s="114"/>
      <c r="I768" s="114"/>
      <c r="J768" s="114"/>
      <c r="K768" s="114"/>
      <c r="L768" s="114"/>
      <c r="M768" s="114"/>
      <c r="N768" s="114"/>
      <c r="O768" s="114"/>
      <c r="P768" s="115"/>
      <c r="Q768" s="116"/>
      <c r="R768" s="10"/>
      <c r="S768" s="10"/>
      <c r="T768" s="81"/>
      <c r="U768" s="368"/>
      <c r="V768" s="369"/>
    </row>
    <row r="769" spans="1:22" ht="15.75" x14ac:dyDescent="0.25">
      <c r="A769" s="207" t="s">
        <v>826</v>
      </c>
      <c r="B769" s="171"/>
      <c r="C769" s="171"/>
      <c r="D769" s="113"/>
      <c r="E769" s="113"/>
      <c r="F769" s="113"/>
      <c r="G769" s="114"/>
      <c r="H769" s="114"/>
      <c r="I769" s="114"/>
      <c r="J769" s="114"/>
      <c r="K769" s="114"/>
      <c r="L769" s="114"/>
      <c r="M769" s="114"/>
      <c r="N769" s="114"/>
      <c r="O769" s="114"/>
      <c r="P769" s="115"/>
      <c r="Q769" s="116"/>
      <c r="R769" s="10"/>
      <c r="S769" s="10"/>
      <c r="T769" s="81"/>
      <c r="U769" s="368"/>
      <c r="V769" s="369"/>
    </row>
    <row r="770" spans="1:22" ht="15.75" x14ac:dyDescent="0.25">
      <c r="A770" s="207" t="s">
        <v>827</v>
      </c>
      <c r="B770" s="171"/>
      <c r="C770" s="171"/>
      <c r="D770" s="113"/>
      <c r="E770" s="113"/>
      <c r="F770" s="113"/>
      <c r="G770" s="114"/>
      <c r="H770" s="114"/>
      <c r="I770" s="114"/>
      <c r="J770" s="114"/>
      <c r="K770" s="114"/>
      <c r="L770" s="114"/>
      <c r="M770" s="114"/>
      <c r="N770" s="114"/>
      <c r="O770" s="114"/>
      <c r="P770" s="115"/>
      <c r="Q770" s="116"/>
      <c r="R770" s="10"/>
      <c r="S770" s="10"/>
      <c r="T770" s="81"/>
      <c r="U770" s="368"/>
      <c r="V770" s="369"/>
    </row>
    <row r="771" spans="1:22" ht="15.75" x14ac:dyDescent="0.25">
      <c r="A771" s="207" t="s">
        <v>828</v>
      </c>
      <c r="B771" s="171"/>
      <c r="C771" s="171"/>
      <c r="D771" s="113"/>
      <c r="E771" s="113"/>
      <c r="F771" s="113"/>
      <c r="G771" s="114"/>
      <c r="H771" s="114"/>
      <c r="I771" s="114"/>
      <c r="J771" s="114"/>
      <c r="K771" s="114"/>
      <c r="L771" s="114"/>
      <c r="M771" s="114"/>
      <c r="N771" s="114"/>
      <c r="O771" s="114"/>
      <c r="P771" s="115"/>
      <c r="Q771" s="116"/>
      <c r="R771" s="10"/>
      <c r="S771" s="10"/>
      <c r="T771" s="81"/>
      <c r="U771" s="368"/>
      <c r="V771" s="369"/>
    </row>
    <row r="772" spans="1:22" ht="15.75" x14ac:dyDescent="0.25">
      <c r="A772" s="207" t="s">
        <v>829</v>
      </c>
      <c r="B772" s="171"/>
      <c r="C772" s="171"/>
      <c r="D772" s="113"/>
      <c r="E772" s="113"/>
      <c r="F772" s="113"/>
      <c r="G772" s="114"/>
      <c r="H772" s="114"/>
      <c r="I772" s="114"/>
      <c r="J772" s="114"/>
      <c r="K772" s="114"/>
      <c r="L772" s="114"/>
      <c r="M772" s="114"/>
      <c r="N772" s="114"/>
      <c r="O772" s="114"/>
      <c r="P772" s="115"/>
      <c r="Q772" s="116"/>
      <c r="R772" s="10"/>
      <c r="S772" s="10"/>
      <c r="T772" s="81"/>
      <c r="U772" s="368"/>
      <c r="V772" s="369"/>
    </row>
    <row r="773" spans="1:22" ht="15.75" x14ac:dyDescent="0.25">
      <c r="A773" s="207" t="s">
        <v>830</v>
      </c>
      <c r="B773" s="171"/>
      <c r="C773" s="171"/>
      <c r="D773" s="113"/>
      <c r="E773" s="113"/>
      <c r="F773" s="113"/>
      <c r="G773" s="114"/>
      <c r="H773" s="114"/>
      <c r="I773" s="114"/>
      <c r="J773" s="114"/>
      <c r="K773" s="114"/>
      <c r="L773" s="114"/>
      <c r="M773" s="114"/>
      <c r="N773" s="114"/>
      <c r="O773" s="114"/>
      <c r="P773" s="115"/>
      <c r="Q773" s="116"/>
      <c r="R773" s="10"/>
      <c r="S773" s="10"/>
      <c r="T773" s="81"/>
      <c r="U773" s="368"/>
      <c r="V773" s="369"/>
    </row>
    <row r="774" spans="1:22" ht="15.75" x14ac:dyDescent="0.25">
      <c r="A774" s="207" t="s">
        <v>831</v>
      </c>
      <c r="B774" s="171"/>
      <c r="C774" s="171"/>
      <c r="D774" s="113"/>
      <c r="E774" s="113"/>
      <c r="F774" s="113"/>
      <c r="G774" s="114"/>
      <c r="H774" s="114"/>
      <c r="I774" s="114"/>
      <c r="J774" s="114"/>
      <c r="K774" s="114"/>
      <c r="L774" s="114"/>
      <c r="M774" s="114"/>
      <c r="N774" s="114"/>
      <c r="O774" s="114"/>
      <c r="P774" s="115"/>
      <c r="Q774" s="116"/>
      <c r="R774" s="10"/>
      <c r="S774" s="10"/>
      <c r="T774" s="81"/>
      <c r="U774" s="368"/>
      <c r="V774" s="369"/>
    </row>
    <row r="775" spans="1:22" ht="15.75" x14ac:dyDescent="0.25">
      <c r="A775" s="207" t="s">
        <v>832</v>
      </c>
      <c r="B775" s="171"/>
      <c r="C775" s="171"/>
      <c r="D775" s="113"/>
      <c r="E775" s="113"/>
      <c r="F775" s="113"/>
      <c r="G775" s="114"/>
      <c r="H775" s="114"/>
      <c r="I775" s="114"/>
      <c r="J775" s="114"/>
      <c r="K775" s="114"/>
      <c r="L775" s="114"/>
      <c r="M775" s="114"/>
      <c r="N775" s="114"/>
      <c r="O775" s="114"/>
      <c r="P775" s="115"/>
      <c r="Q775" s="116"/>
      <c r="R775" s="10"/>
      <c r="S775" s="10"/>
      <c r="T775" s="81"/>
      <c r="U775" s="368"/>
      <c r="V775" s="369"/>
    </row>
    <row r="776" spans="1:22" ht="15.75" x14ac:dyDescent="0.25">
      <c r="A776" s="207" t="s">
        <v>833</v>
      </c>
      <c r="B776" s="171"/>
      <c r="C776" s="171"/>
      <c r="D776" s="113"/>
      <c r="E776" s="113"/>
      <c r="F776" s="113"/>
      <c r="G776" s="114"/>
      <c r="H776" s="114"/>
      <c r="I776" s="114"/>
      <c r="J776" s="114"/>
      <c r="K776" s="114"/>
      <c r="L776" s="114"/>
      <c r="M776" s="114"/>
      <c r="N776" s="114"/>
      <c r="O776" s="114"/>
      <c r="P776" s="115"/>
      <c r="Q776" s="116"/>
      <c r="R776" s="10"/>
      <c r="S776" s="10"/>
      <c r="T776" s="81"/>
      <c r="U776" s="368"/>
      <c r="V776" s="369"/>
    </row>
    <row r="777" spans="1:22" ht="15.75" x14ac:dyDescent="0.25">
      <c r="A777" s="207" t="s">
        <v>834</v>
      </c>
      <c r="B777" s="171"/>
      <c r="C777" s="171"/>
      <c r="D777" s="113"/>
      <c r="E777" s="113"/>
      <c r="F777" s="113"/>
      <c r="G777" s="114"/>
      <c r="H777" s="114"/>
      <c r="I777" s="114"/>
      <c r="J777" s="114"/>
      <c r="K777" s="114"/>
      <c r="L777" s="114"/>
      <c r="M777" s="114"/>
      <c r="N777" s="114"/>
      <c r="O777" s="114"/>
      <c r="P777" s="115"/>
      <c r="Q777" s="116"/>
      <c r="R777" s="10"/>
      <c r="S777" s="10"/>
      <c r="T777" s="81"/>
      <c r="U777" s="368"/>
      <c r="V777" s="369"/>
    </row>
    <row r="778" spans="1:22" ht="15.75" x14ac:dyDescent="0.25">
      <c r="A778" s="207" t="s">
        <v>835</v>
      </c>
      <c r="B778" s="171"/>
      <c r="C778" s="171"/>
      <c r="D778" s="113"/>
      <c r="E778" s="113"/>
      <c r="F778" s="113"/>
      <c r="G778" s="114"/>
      <c r="H778" s="114"/>
      <c r="I778" s="114"/>
      <c r="J778" s="114"/>
      <c r="K778" s="114"/>
      <c r="L778" s="114"/>
      <c r="M778" s="114"/>
      <c r="N778" s="114"/>
      <c r="O778" s="114"/>
      <c r="P778" s="115"/>
      <c r="Q778" s="116"/>
      <c r="R778" s="10"/>
      <c r="S778" s="10"/>
      <c r="T778" s="81"/>
      <c r="U778" s="368"/>
      <c r="V778" s="369"/>
    </row>
    <row r="779" spans="1:22" ht="15.75" x14ac:dyDescent="0.25">
      <c r="A779" s="207" t="s">
        <v>836</v>
      </c>
      <c r="B779" s="171"/>
      <c r="C779" s="171"/>
      <c r="D779" s="113"/>
      <c r="E779" s="113"/>
      <c r="F779" s="113"/>
      <c r="G779" s="114"/>
      <c r="H779" s="114"/>
      <c r="I779" s="114"/>
      <c r="J779" s="114"/>
      <c r="K779" s="114"/>
      <c r="L779" s="114"/>
      <c r="M779" s="114"/>
      <c r="N779" s="114"/>
      <c r="O779" s="114"/>
      <c r="P779" s="115"/>
      <c r="Q779" s="116"/>
      <c r="R779" s="10"/>
      <c r="S779" s="10"/>
      <c r="T779" s="81"/>
      <c r="U779" s="368"/>
      <c r="V779" s="369"/>
    </row>
    <row r="780" spans="1:22" ht="15.75" x14ac:dyDescent="0.25">
      <c r="A780" s="207" t="s">
        <v>837</v>
      </c>
      <c r="B780" s="171"/>
      <c r="C780" s="171"/>
      <c r="D780" s="113"/>
      <c r="E780" s="113"/>
      <c r="F780" s="113"/>
      <c r="G780" s="114"/>
      <c r="H780" s="114"/>
      <c r="I780" s="114"/>
      <c r="J780" s="114"/>
      <c r="K780" s="114"/>
      <c r="L780" s="114"/>
      <c r="M780" s="114"/>
      <c r="N780" s="114"/>
      <c r="O780" s="114"/>
      <c r="P780" s="115"/>
      <c r="Q780" s="116"/>
      <c r="R780" s="10"/>
      <c r="S780" s="10"/>
      <c r="T780" s="81"/>
      <c r="U780" s="368"/>
      <c r="V780" s="369"/>
    </row>
    <row r="781" spans="1:22" ht="15.75" x14ac:dyDescent="0.25">
      <c r="A781" s="207" t="s">
        <v>838</v>
      </c>
      <c r="B781" s="171"/>
      <c r="C781" s="171"/>
      <c r="D781" s="113"/>
      <c r="E781" s="113"/>
      <c r="F781" s="113"/>
      <c r="G781" s="114"/>
      <c r="H781" s="114"/>
      <c r="I781" s="114"/>
      <c r="J781" s="114"/>
      <c r="K781" s="114"/>
      <c r="L781" s="114"/>
      <c r="M781" s="114"/>
      <c r="N781" s="114"/>
      <c r="O781" s="114"/>
      <c r="P781" s="115"/>
      <c r="Q781" s="116"/>
      <c r="R781" s="10"/>
      <c r="S781" s="10"/>
      <c r="T781" s="81"/>
      <c r="U781" s="368"/>
      <c r="V781" s="369"/>
    </row>
    <row r="782" spans="1:22" ht="15.75" x14ac:dyDescent="0.25">
      <c r="A782" s="207" t="s">
        <v>839</v>
      </c>
      <c r="B782" s="171"/>
      <c r="C782" s="171"/>
      <c r="D782" s="113"/>
      <c r="E782" s="113"/>
      <c r="F782" s="113"/>
      <c r="G782" s="114"/>
      <c r="H782" s="114"/>
      <c r="I782" s="114"/>
      <c r="J782" s="114"/>
      <c r="K782" s="114"/>
      <c r="L782" s="114"/>
      <c r="M782" s="114"/>
      <c r="N782" s="114"/>
      <c r="O782" s="114"/>
      <c r="P782" s="115"/>
      <c r="Q782" s="116"/>
      <c r="R782" s="10"/>
      <c r="S782" s="10"/>
      <c r="T782" s="81"/>
      <c r="U782" s="368"/>
      <c r="V782" s="369"/>
    </row>
    <row r="783" spans="1:22" ht="15.75" x14ac:dyDescent="0.25">
      <c r="A783" s="207" t="s">
        <v>840</v>
      </c>
      <c r="B783" s="171"/>
      <c r="C783" s="171"/>
      <c r="D783" s="113"/>
      <c r="E783" s="113"/>
      <c r="F783" s="113"/>
      <c r="G783" s="114"/>
      <c r="H783" s="114"/>
      <c r="I783" s="114"/>
      <c r="J783" s="114"/>
      <c r="K783" s="114"/>
      <c r="L783" s="114"/>
      <c r="M783" s="114"/>
      <c r="N783" s="114"/>
      <c r="O783" s="114"/>
      <c r="P783" s="115"/>
      <c r="Q783" s="116"/>
      <c r="R783" s="10"/>
      <c r="S783" s="10"/>
      <c r="T783" s="81"/>
      <c r="U783" s="368"/>
      <c r="V783" s="369"/>
    </row>
    <row r="784" spans="1:22" ht="15.75" x14ac:dyDescent="0.25">
      <c r="A784" s="207" t="s">
        <v>841</v>
      </c>
      <c r="B784" s="171"/>
      <c r="C784" s="171"/>
      <c r="D784" s="113"/>
      <c r="E784" s="113"/>
      <c r="F784" s="113"/>
      <c r="G784" s="114"/>
      <c r="H784" s="114"/>
      <c r="I784" s="114"/>
      <c r="J784" s="114"/>
      <c r="K784" s="114"/>
      <c r="L784" s="114"/>
      <c r="M784" s="114"/>
      <c r="N784" s="114"/>
      <c r="O784" s="114"/>
      <c r="P784" s="115"/>
      <c r="Q784" s="116"/>
      <c r="R784" s="10"/>
      <c r="S784" s="10"/>
      <c r="T784" s="81"/>
      <c r="U784" s="368"/>
      <c r="V784" s="369"/>
    </row>
    <row r="785" spans="1:22" ht="15.75" x14ac:dyDescent="0.25">
      <c r="A785" s="207" t="s">
        <v>842</v>
      </c>
      <c r="B785" s="171"/>
      <c r="C785" s="171"/>
      <c r="D785" s="113"/>
      <c r="E785" s="113"/>
      <c r="F785" s="113"/>
      <c r="G785" s="114"/>
      <c r="H785" s="114"/>
      <c r="I785" s="114"/>
      <c r="J785" s="114"/>
      <c r="K785" s="114"/>
      <c r="L785" s="114"/>
      <c r="M785" s="114"/>
      <c r="N785" s="114"/>
      <c r="O785" s="114"/>
      <c r="P785" s="115"/>
      <c r="Q785" s="116"/>
      <c r="R785" s="10"/>
      <c r="S785" s="10"/>
      <c r="T785" s="81"/>
      <c r="U785" s="368"/>
      <c r="V785" s="369"/>
    </row>
    <row r="786" spans="1:22" ht="15.75" x14ac:dyDescent="0.25">
      <c r="A786" s="207" t="s">
        <v>843</v>
      </c>
      <c r="B786" s="171"/>
      <c r="C786" s="171"/>
      <c r="D786" s="113"/>
      <c r="E786" s="113"/>
      <c r="F786" s="113"/>
      <c r="G786" s="114"/>
      <c r="H786" s="114"/>
      <c r="I786" s="114"/>
      <c r="J786" s="114"/>
      <c r="K786" s="114"/>
      <c r="L786" s="114"/>
      <c r="M786" s="114"/>
      <c r="N786" s="114"/>
      <c r="O786" s="114"/>
      <c r="P786" s="115"/>
      <c r="Q786" s="116"/>
      <c r="R786" s="10"/>
      <c r="S786" s="10"/>
      <c r="T786" s="81"/>
      <c r="U786" s="368"/>
      <c r="V786" s="369"/>
    </row>
    <row r="787" spans="1:22" ht="15.75" x14ac:dyDescent="0.25">
      <c r="A787" s="207" t="s">
        <v>844</v>
      </c>
      <c r="B787" s="171"/>
      <c r="C787" s="171"/>
      <c r="D787" s="113"/>
      <c r="E787" s="113"/>
      <c r="F787" s="113"/>
      <c r="G787" s="114"/>
      <c r="H787" s="114"/>
      <c r="I787" s="114"/>
      <c r="J787" s="114"/>
      <c r="K787" s="114"/>
      <c r="L787" s="114"/>
      <c r="M787" s="114"/>
      <c r="N787" s="114"/>
      <c r="O787" s="114"/>
      <c r="P787" s="115"/>
      <c r="Q787" s="116"/>
      <c r="R787" s="10"/>
      <c r="S787" s="10"/>
      <c r="T787" s="81"/>
      <c r="U787" s="368"/>
      <c r="V787" s="369"/>
    </row>
    <row r="788" spans="1:22" ht="15.75" x14ac:dyDescent="0.25">
      <c r="A788" s="207" t="s">
        <v>845</v>
      </c>
      <c r="B788" s="171"/>
      <c r="C788" s="171"/>
      <c r="D788" s="113"/>
      <c r="E788" s="113"/>
      <c r="F788" s="113"/>
      <c r="G788" s="114"/>
      <c r="H788" s="114"/>
      <c r="I788" s="114"/>
      <c r="J788" s="114"/>
      <c r="K788" s="114"/>
      <c r="L788" s="114"/>
      <c r="M788" s="114"/>
      <c r="N788" s="114"/>
      <c r="O788" s="114"/>
      <c r="P788" s="115"/>
      <c r="Q788" s="116"/>
      <c r="R788" s="10"/>
      <c r="S788" s="10"/>
      <c r="T788" s="81"/>
      <c r="U788" s="368"/>
      <c r="V788" s="369"/>
    </row>
    <row r="789" spans="1:22" ht="15.75" x14ac:dyDescent="0.25">
      <c r="A789" s="207" t="s">
        <v>846</v>
      </c>
      <c r="B789" s="171"/>
      <c r="C789" s="171"/>
      <c r="D789" s="113"/>
      <c r="E789" s="113"/>
      <c r="F789" s="113"/>
      <c r="G789" s="114"/>
      <c r="H789" s="114"/>
      <c r="I789" s="114"/>
      <c r="J789" s="114"/>
      <c r="K789" s="114"/>
      <c r="L789" s="114"/>
      <c r="M789" s="114"/>
      <c r="N789" s="114"/>
      <c r="O789" s="114"/>
      <c r="P789" s="115"/>
      <c r="Q789" s="116"/>
      <c r="R789" s="10"/>
      <c r="S789" s="10"/>
      <c r="T789" s="81"/>
      <c r="U789" s="368"/>
      <c r="V789" s="369"/>
    </row>
    <row r="790" spans="1:22" ht="15.75" x14ac:dyDescent="0.25">
      <c r="A790" s="207" t="s">
        <v>847</v>
      </c>
      <c r="B790" s="171"/>
      <c r="C790" s="171"/>
      <c r="D790" s="113"/>
      <c r="E790" s="113"/>
      <c r="F790" s="113"/>
      <c r="G790" s="114"/>
      <c r="H790" s="114"/>
      <c r="I790" s="114"/>
      <c r="J790" s="114"/>
      <c r="K790" s="114"/>
      <c r="L790" s="114"/>
      <c r="M790" s="114"/>
      <c r="N790" s="114"/>
      <c r="O790" s="114"/>
      <c r="P790" s="115"/>
      <c r="Q790" s="116"/>
      <c r="R790" s="10"/>
      <c r="S790" s="10"/>
      <c r="T790" s="81"/>
      <c r="U790" s="368"/>
      <c r="V790" s="369"/>
    </row>
    <row r="791" spans="1:22" ht="15.75" x14ac:dyDescent="0.25">
      <c r="A791" s="207" t="s">
        <v>848</v>
      </c>
      <c r="B791" s="171"/>
      <c r="C791" s="171"/>
      <c r="D791" s="113"/>
      <c r="E791" s="113"/>
      <c r="F791" s="113"/>
      <c r="G791" s="114"/>
      <c r="H791" s="114"/>
      <c r="I791" s="114"/>
      <c r="J791" s="114"/>
      <c r="K791" s="114"/>
      <c r="L791" s="114"/>
      <c r="M791" s="114"/>
      <c r="N791" s="114"/>
      <c r="O791" s="114"/>
      <c r="P791" s="115"/>
      <c r="Q791" s="116"/>
      <c r="R791" s="10"/>
      <c r="S791" s="10"/>
      <c r="T791" s="81"/>
      <c r="U791" s="368"/>
      <c r="V791" s="369"/>
    </row>
    <row r="792" spans="1:22" ht="15.75" x14ac:dyDescent="0.25">
      <c r="A792" s="207" t="s">
        <v>849</v>
      </c>
      <c r="B792" s="171"/>
      <c r="C792" s="171"/>
      <c r="D792" s="113"/>
      <c r="E792" s="113"/>
      <c r="F792" s="113"/>
      <c r="G792" s="114"/>
      <c r="H792" s="114"/>
      <c r="I792" s="114"/>
      <c r="J792" s="114"/>
      <c r="K792" s="114"/>
      <c r="L792" s="114"/>
      <c r="M792" s="114"/>
      <c r="N792" s="114"/>
      <c r="O792" s="114"/>
      <c r="P792" s="115"/>
      <c r="Q792" s="116"/>
      <c r="R792" s="10"/>
      <c r="S792" s="10"/>
      <c r="T792" s="81"/>
      <c r="U792" s="368"/>
      <c r="V792" s="369"/>
    </row>
    <row r="793" spans="1:22" ht="15.75" x14ac:dyDescent="0.25">
      <c r="A793" s="207" t="s">
        <v>850</v>
      </c>
      <c r="B793" s="171"/>
      <c r="C793" s="171"/>
      <c r="D793" s="113"/>
      <c r="E793" s="113"/>
      <c r="F793" s="113"/>
      <c r="G793" s="114"/>
      <c r="H793" s="114"/>
      <c r="I793" s="114"/>
      <c r="J793" s="114"/>
      <c r="K793" s="114"/>
      <c r="L793" s="114"/>
      <c r="M793" s="114"/>
      <c r="N793" s="114"/>
      <c r="O793" s="114"/>
      <c r="P793" s="115"/>
      <c r="Q793" s="116"/>
      <c r="R793" s="10"/>
      <c r="S793" s="10"/>
      <c r="T793" s="81"/>
      <c r="U793" s="368"/>
      <c r="V793" s="369"/>
    </row>
    <row r="794" spans="1:22" ht="15.75" x14ac:dyDescent="0.25">
      <c r="A794" s="207" t="s">
        <v>851</v>
      </c>
      <c r="B794" s="171"/>
      <c r="C794" s="171"/>
      <c r="D794" s="113"/>
      <c r="E794" s="113"/>
      <c r="F794" s="113"/>
      <c r="G794" s="114"/>
      <c r="H794" s="114"/>
      <c r="I794" s="114"/>
      <c r="J794" s="114"/>
      <c r="K794" s="114"/>
      <c r="L794" s="114"/>
      <c r="M794" s="114"/>
      <c r="N794" s="114"/>
      <c r="O794" s="114"/>
      <c r="P794" s="115"/>
      <c r="Q794" s="116"/>
      <c r="R794" s="10"/>
      <c r="S794" s="10"/>
      <c r="T794" s="81"/>
      <c r="U794" s="368"/>
      <c r="V794" s="369"/>
    </row>
    <row r="795" spans="1:22" ht="15.75" x14ac:dyDescent="0.25">
      <c r="A795" s="207" t="s">
        <v>852</v>
      </c>
      <c r="B795" s="171"/>
      <c r="C795" s="171"/>
      <c r="D795" s="113"/>
      <c r="E795" s="113"/>
      <c r="F795" s="113"/>
      <c r="G795" s="114"/>
      <c r="H795" s="114"/>
      <c r="I795" s="114"/>
      <c r="J795" s="114"/>
      <c r="K795" s="114"/>
      <c r="L795" s="114"/>
      <c r="M795" s="114"/>
      <c r="N795" s="114"/>
      <c r="O795" s="114"/>
      <c r="P795" s="115"/>
      <c r="Q795" s="116"/>
      <c r="R795" s="10"/>
      <c r="S795" s="10"/>
      <c r="T795" s="81"/>
      <c r="U795" s="368"/>
      <c r="V795" s="369"/>
    </row>
    <row r="796" spans="1:22" ht="15.75" x14ac:dyDescent="0.25">
      <c r="A796" s="207" t="s">
        <v>853</v>
      </c>
      <c r="B796" s="171"/>
      <c r="C796" s="171"/>
      <c r="D796" s="113"/>
      <c r="E796" s="113"/>
      <c r="F796" s="113"/>
      <c r="G796" s="114"/>
      <c r="H796" s="114"/>
      <c r="I796" s="114"/>
      <c r="J796" s="114"/>
      <c r="K796" s="114"/>
      <c r="L796" s="114"/>
      <c r="M796" s="114"/>
      <c r="N796" s="114"/>
      <c r="O796" s="114"/>
      <c r="P796" s="115"/>
      <c r="Q796" s="116"/>
      <c r="R796" s="10"/>
      <c r="S796" s="10"/>
      <c r="T796" s="81"/>
      <c r="U796" s="357"/>
      <c r="V796" s="358"/>
    </row>
    <row r="797" spans="1:22" ht="15.75" x14ac:dyDescent="0.25">
      <c r="A797" s="207" t="s">
        <v>854</v>
      </c>
      <c r="B797" s="171"/>
      <c r="C797" s="171"/>
      <c r="D797" s="113"/>
      <c r="E797" s="113"/>
      <c r="F797" s="113"/>
      <c r="G797" s="114"/>
      <c r="H797" s="114"/>
      <c r="I797" s="114"/>
      <c r="J797" s="114"/>
      <c r="K797" s="114"/>
      <c r="L797" s="114"/>
      <c r="M797" s="114"/>
      <c r="N797" s="114"/>
      <c r="O797" s="114"/>
      <c r="P797" s="115"/>
      <c r="Q797" s="116"/>
      <c r="R797" s="10"/>
      <c r="S797" s="10"/>
      <c r="T797" s="81"/>
      <c r="U797" s="357"/>
      <c r="V797" s="358"/>
    </row>
    <row r="798" spans="1:22" ht="15.75" x14ac:dyDescent="0.25">
      <c r="A798" s="207" t="s">
        <v>855</v>
      </c>
      <c r="B798" s="171"/>
      <c r="C798" s="171"/>
      <c r="D798" s="113"/>
      <c r="E798" s="113"/>
      <c r="F798" s="113"/>
      <c r="G798" s="114"/>
      <c r="H798" s="114"/>
      <c r="I798" s="114"/>
      <c r="J798" s="114"/>
      <c r="K798" s="114"/>
      <c r="L798" s="114"/>
      <c r="M798" s="114"/>
      <c r="N798" s="114"/>
      <c r="O798" s="114"/>
      <c r="P798" s="115"/>
      <c r="Q798" s="116"/>
      <c r="R798" s="10"/>
      <c r="S798" s="10"/>
      <c r="T798" s="81"/>
      <c r="U798" s="357"/>
      <c r="V798" s="358"/>
    </row>
    <row r="799" spans="1:22" ht="15.75" x14ac:dyDescent="0.25">
      <c r="A799" s="207" t="s">
        <v>856</v>
      </c>
      <c r="B799" s="171"/>
      <c r="C799" s="171"/>
      <c r="D799" s="113"/>
      <c r="E799" s="113"/>
      <c r="F799" s="113"/>
      <c r="G799" s="114"/>
      <c r="H799" s="114"/>
      <c r="I799" s="114"/>
      <c r="J799" s="114"/>
      <c r="K799" s="114"/>
      <c r="L799" s="114"/>
      <c r="M799" s="114"/>
      <c r="N799" s="114"/>
      <c r="O799" s="114"/>
      <c r="P799" s="115"/>
      <c r="Q799" s="116"/>
      <c r="R799" s="10"/>
      <c r="S799" s="10"/>
      <c r="T799" s="81"/>
      <c r="U799" s="357"/>
      <c r="V799" s="358"/>
    </row>
    <row r="800" spans="1:22" ht="15.75" x14ac:dyDescent="0.25">
      <c r="A800" s="207" t="s">
        <v>857</v>
      </c>
      <c r="B800" s="171"/>
      <c r="C800" s="171"/>
      <c r="D800" s="113"/>
      <c r="E800" s="113"/>
      <c r="F800" s="113"/>
      <c r="G800" s="114"/>
      <c r="H800" s="114"/>
      <c r="I800" s="114"/>
      <c r="J800" s="114"/>
      <c r="K800" s="114"/>
      <c r="L800" s="114"/>
      <c r="M800" s="114"/>
      <c r="N800" s="114"/>
      <c r="O800" s="114"/>
      <c r="P800" s="115"/>
      <c r="Q800" s="116"/>
      <c r="R800" s="10"/>
      <c r="S800" s="10"/>
      <c r="T800" s="81"/>
      <c r="U800" s="357"/>
      <c r="V800" s="358"/>
    </row>
    <row r="801" spans="1:22" ht="15.75" x14ac:dyDescent="0.25">
      <c r="A801" s="207" t="s">
        <v>858</v>
      </c>
      <c r="B801" s="171"/>
      <c r="C801" s="171"/>
      <c r="D801" s="113"/>
      <c r="E801" s="113"/>
      <c r="F801" s="113"/>
      <c r="G801" s="114"/>
      <c r="H801" s="114"/>
      <c r="I801" s="114"/>
      <c r="J801" s="114"/>
      <c r="K801" s="114"/>
      <c r="L801" s="114"/>
      <c r="M801" s="114"/>
      <c r="N801" s="114"/>
      <c r="O801" s="114"/>
      <c r="P801" s="115"/>
      <c r="Q801" s="116"/>
      <c r="R801" s="10"/>
      <c r="S801" s="10"/>
      <c r="T801" s="81"/>
      <c r="U801" s="357"/>
      <c r="V801" s="358"/>
    </row>
    <row r="802" spans="1:22" ht="15.75" x14ac:dyDescent="0.25">
      <c r="A802" s="207" t="s">
        <v>859</v>
      </c>
      <c r="B802" s="171"/>
      <c r="C802" s="171"/>
      <c r="D802" s="113"/>
      <c r="E802" s="113"/>
      <c r="F802" s="113"/>
      <c r="G802" s="114"/>
      <c r="H802" s="114"/>
      <c r="I802" s="114"/>
      <c r="J802" s="114"/>
      <c r="K802" s="114"/>
      <c r="L802" s="114"/>
      <c r="M802" s="114"/>
      <c r="N802" s="114"/>
      <c r="O802" s="114"/>
      <c r="P802" s="115"/>
      <c r="Q802" s="116"/>
      <c r="R802" s="10"/>
      <c r="S802" s="10"/>
      <c r="T802" s="81"/>
      <c r="U802" s="357"/>
      <c r="V802" s="358"/>
    </row>
    <row r="803" spans="1:22" ht="15.75" x14ac:dyDescent="0.25">
      <c r="A803" s="207" t="s">
        <v>860</v>
      </c>
      <c r="B803" s="171"/>
      <c r="C803" s="171"/>
      <c r="D803" s="113"/>
      <c r="E803" s="113"/>
      <c r="F803" s="113"/>
      <c r="G803" s="114"/>
      <c r="H803" s="114"/>
      <c r="I803" s="114"/>
      <c r="J803" s="114"/>
      <c r="K803" s="114"/>
      <c r="L803" s="114"/>
      <c r="M803" s="114"/>
      <c r="N803" s="114"/>
      <c r="O803" s="114"/>
      <c r="P803" s="115"/>
      <c r="Q803" s="116"/>
      <c r="R803" s="10"/>
      <c r="S803" s="10"/>
      <c r="T803" s="81"/>
      <c r="U803" s="357"/>
      <c r="V803" s="358"/>
    </row>
    <row r="804" spans="1:22" ht="15.75" x14ac:dyDescent="0.25">
      <c r="A804" s="207" t="s">
        <v>861</v>
      </c>
      <c r="B804" s="171"/>
      <c r="C804" s="171"/>
      <c r="D804" s="113"/>
      <c r="E804" s="113"/>
      <c r="F804" s="113"/>
      <c r="G804" s="114"/>
      <c r="H804" s="114"/>
      <c r="I804" s="114"/>
      <c r="J804" s="114"/>
      <c r="K804" s="114"/>
      <c r="L804" s="114"/>
      <c r="M804" s="114"/>
      <c r="N804" s="114"/>
      <c r="O804" s="114"/>
      <c r="P804" s="115"/>
      <c r="Q804" s="116"/>
      <c r="R804" s="10"/>
      <c r="S804" s="10"/>
      <c r="T804" s="81"/>
      <c r="U804" s="357"/>
      <c r="V804" s="358"/>
    </row>
    <row r="805" spans="1:22" ht="15.75" x14ac:dyDescent="0.25">
      <c r="A805" s="207" t="s">
        <v>862</v>
      </c>
      <c r="B805" s="171"/>
      <c r="C805" s="171"/>
      <c r="D805" s="113"/>
      <c r="E805" s="113"/>
      <c r="F805" s="113"/>
      <c r="G805" s="114"/>
      <c r="H805" s="114"/>
      <c r="I805" s="114"/>
      <c r="J805" s="114"/>
      <c r="K805" s="114"/>
      <c r="L805" s="114"/>
      <c r="M805" s="114"/>
      <c r="N805" s="114"/>
      <c r="O805" s="114"/>
      <c r="P805" s="115"/>
      <c r="Q805" s="116"/>
      <c r="R805" s="10"/>
      <c r="S805" s="10"/>
      <c r="T805" s="81"/>
      <c r="U805" s="357"/>
      <c r="V805" s="358"/>
    </row>
    <row r="806" spans="1:22" ht="15.75" x14ac:dyDescent="0.25">
      <c r="A806" s="207" t="s">
        <v>863</v>
      </c>
      <c r="B806" s="171"/>
      <c r="C806" s="171"/>
      <c r="D806" s="113"/>
      <c r="E806" s="113"/>
      <c r="F806" s="113"/>
      <c r="G806" s="114"/>
      <c r="H806" s="114"/>
      <c r="I806" s="114"/>
      <c r="J806" s="114"/>
      <c r="K806" s="114"/>
      <c r="L806" s="114"/>
      <c r="M806" s="114"/>
      <c r="N806" s="114"/>
      <c r="O806" s="114"/>
      <c r="P806" s="115"/>
      <c r="Q806" s="116"/>
      <c r="R806" s="10"/>
      <c r="S806" s="10"/>
      <c r="T806" s="81"/>
      <c r="U806" s="357"/>
      <c r="V806" s="358"/>
    </row>
    <row r="807" spans="1:22" ht="15.75" x14ac:dyDescent="0.25">
      <c r="A807" s="207" t="s">
        <v>864</v>
      </c>
      <c r="B807" s="171"/>
      <c r="C807" s="171"/>
      <c r="D807" s="113"/>
      <c r="E807" s="113"/>
      <c r="F807" s="113"/>
      <c r="G807" s="114"/>
      <c r="H807" s="114"/>
      <c r="I807" s="114"/>
      <c r="J807" s="114"/>
      <c r="K807" s="114"/>
      <c r="L807" s="114"/>
      <c r="M807" s="114"/>
      <c r="N807" s="114"/>
      <c r="O807" s="114"/>
      <c r="P807" s="115"/>
      <c r="Q807" s="116"/>
      <c r="R807" s="10"/>
      <c r="S807" s="10"/>
      <c r="T807" s="81"/>
      <c r="U807" s="357"/>
      <c r="V807" s="358"/>
    </row>
    <row r="808" spans="1:22" ht="15.75" x14ac:dyDescent="0.25">
      <c r="A808" s="207" t="s">
        <v>865</v>
      </c>
      <c r="B808" s="171"/>
      <c r="C808" s="171"/>
      <c r="D808" s="113"/>
      <c r="E808" s="113"/>
      <c r="F808" s="113"/>
      <c r="G808" s="114"/>
      <c r="H808" s="114"/>
      <c r="I808" s="114"/>
      <c r="J808" s="114"/>
      <c r="K808" s="114"/>
      <c r="L808" s="114"/>
      <c r="M808" s="114"/>
      <c r="N808" s="114"/>
      <c r="O808" s="114"/>
      <c r="P808" s="115"/>
      <c r="Q808" s="116"/>
      <c r="R808" s="10"/>
      <c r="S808" s="10"/>
      <c r="T808" s="81"/>
      <c r="U808" s="357"/>
      <c r="V808" s="358"/>
    </row>
    <row r="809" spans="1:22" ht="15.75" x14ac:dyDescent="0.25">
      <c r="A809" s="207" t="s">
        <v>866</v>
      </c>
      <c r="B809" s="171"/>
      <c r="C809" s="171"/>
      <c r="D809" s="113"/>
      <c r="E809" s="113"/>
      <c r="F809" s="113"/>
      <c r="G809" s="114"/>
      <c r="H809" s="114"/>
      <c r="I809" s="114"/>
      <c r="J809" s="114"/>
      <c r="K809" s="114"/>
      <c r="L809" s="114"/>
      <c r="M809" s="114"/>
      <c r="N809" s="114"/>
      <c r="O809" s="114"/>
      <c r="P809" s="115"/>
      <c r="Q809" s="116"/>
      <c r="R809" s="10"/>
      <c r="S809" s="10"/>
      <c r="T809" s="81"/>
      <c r="U809" s="357"/>
      <c r="V809" s="358"/>
    </row>
    <row r="810" spans="1:22" ht="15.75" x14ac:dyDescent="0.25">
      <c r="A810" s="207" t="s">
        <v>867</v>
      </c>
      <c r="B810" s="171"/>
      <c r="C810" s="171"/>
      <c r="D810" s="113"/>
      <c r="E810" s="113"/>
      <c r="F810" s="113"/>
      <c r="G810" s="114"/>
      <c r="H810" s="114"/>
      <c r="I810" s="114"/>
      <c r="J810" s="114"/>
      <c r="K810" s="114"/>
      <c r="L810" s="114"/>
      <c r="M810" s="114"/>
      <c r="N810" s="114"/>
      <c r="O810" s="114"/>
      <c r="P810" s="115"/>
      <c r="Q810" s="116"/>
      <c r="R810" s="10"/>
      <c r="S810" s="10"/>
      <c r="T810" s="81"/>
      <c r="U810" s="357"/>
      <c r="V810" s="358"/>
    </row>
    <row r="811" spans="1:22" ht="15.75" x14ac:dyDescent="0.25">
      <c r="A811" s="207" t="s">
        <v>868</v>
      </c>
      <c r="B811" s="171"/>
      <c r="C811" s="171"/>
      <c r="D811" s="113"/>
      <c r="E811" s="113"/>
      <c r="F811" s="113"/>
      <c r="G811" s="114"/>
      <c r="H811" s="114"/>
      <c r="I811" s="114"/>
      <c r="J811" s="114"/>
      <c r="K811" s="114"/>
      <c r="L811" s="114"/>
      <c r="M811" s="114"/>
      <c r="N811" s="114"/>
      <c r="O811" s="114"/>
      <c r="P811" s="115"/>
      <c r="Q811" s="116"/>
      <c r="R811" s="10"/>
      <c r="S811" s="10"/>
      <c r="T811" s="81"/>
      <c r="U811" s="357"/>
      <c r="V811" s="358"/>
    </row>
    <row r="812" spans="1:22" ht="15.75" x14ac:dyDescent="0.25">
      <c r="A812" s="207" t="s">
        <v>869</v>
      </c>
      <c r="B812" s="171"/>
      <c r="C812" s="171"/>
      <c r="D812" s="113"/>
      <c r="E812" s="113"/>
      <c r="F812" s="113"/>
      <c r="G812" s="114"/>
      <c r="H812" s="114"/>
      <c r="I812" s="114"/>
      <c r="J812" s="114"/>
      <c r="K812" s="114"/>
      <c r="L812" s="114"/>
      <c r="M812" s="114"/>
      <c r="N812" s="114"/>
      <c r="O812" s="114"/>
      <c r="P812" s="115"/>
      <c r="Q812" s="116"/>
      <c r="R812" s="10"/>
      <c r="S812" s="10"/>
      <c r="T812" s="81"/>
      <c r="U812" s="357"/>
      <c r="V812" s="358"/>
    </row>
    <row r="813" spans="1:22" ht="15.75" x14ac:dyDescent="0.25">
      <c r="A813" s="207" t="s">
        <v>870</v>
      </c>
      <c r="B813" s="171"/>
      <c r="C813" s="171"/>
      <c r="D813" s="113"/>
      <c r="E813" s="113"/>
      <c r="F813" s="113"/>
      <c r="G813" s="114"/>
      <c r="H813" s="114"/>
      <c r="I813" s="114"/>
      <c r="J813" s="114"/>
      <c r="K813" s="114"/>
      <c r="L813" s="114"/>
      <c r="M813" s="114"/>
      <c r="N813" s="114"/>
      <c r="O813" s="114"/>
      <c r="P813" s="115"/>
      <c r="Q813" s="116"/>
      <c r="R813" s="10"/>
      <c r="S813" s="10"/>
      <c r="T813" s="81"/>
      <c r="U813" s="357"/>
      <c r="V813" s="358"/>
    </row>
    <row r="814" spans="1:22" ht="15.75" x14ac:dyDescent="0.25">
      <c r="A814" s="207" t="s">
        <v>871</v>
      </c>
      <c r="B814" s="171"/>
      <c r="C814" s="171"/>
      <c r="D814" s="113"/>
      <c r="E814" s="113"/>
      <c r="F814" s="113"/>
      <c r="G814" s="114"/>
      <c r="H814" s="114"/>
      <c r="I814" s="114"/>
      <c r="J814" s="114"/>
      <c r="K814" s="114"/>
      <c r="L814" s="114"/>
      <c r="M814" s="114"/>
      <c r="N814" s="114"/>
      <c r="O814" s="114"/>
      <c r="P814" s="115"/>
      <c r="Q814" s="116"/>
      <c r="R814" s="10"/>
      <c r="S814" s="10"/>
      <c r="T814" s="81"/>
      <c r="U814" s="357"/>
      <c r="V814" s="358"/>
    </row>
    <row r="815" spans="1:22" ht="15.75" x14ac:dyDescent="0.25">
      <c r="A815" s="207" t="s">
        <v>872</v>
      </c>
      <c r="B815" s="171"/>
      <c r="C815" s="171"/>
      <c r="D815" s="113"/>
      <c r="E815" s="113"/>
      <c r="F815" s="113"/>
      <c r="G815" s="114"/>
      <c r="H815" s="114"/>
      <c r="I815" s="114"/>
      <c r="J815" s="114"/>
      <c r="K815" s="114"/>
      <c r="L815" s="114"/>
      <c r="M815" s="114"/>
      <c r="N815" s="114"/>
      <c r="O815" s="114"/>
      <c r="P815" s="115"/>
      <c r="Q815" s="116"/>
      <c r="R815" s="10"/>
      <c r="S815" s="10"/>
      <c r="T815" s="81"/>
      <c r="U815" s="357"/>
      <c r="V815" s="358"/>
    </row>
    <row r="816" spans="1:22" ht="15.75" x14ac:dyDescent="0.25">
      <c r="A816" s="207" t="s">
        <v>873</v>
      </c>
      <c r="B816" s="171"/>
      <c r="C816" s="171"/>
      <c r="D816" s="113"/>
      <c r="E816" s="113"/>
      <c r="F816" s="113"/>
      <c r="G816" s="114"/>
      <c r="H816" s="114"/>
      <c r="I816" s="114"/>
      <c r="J816" s="114"/>
      <c r="K816" s="114"/>
      <c r="L816" s="114"/>
      <c r="M816" s="114"/>
      <c r="N816" s="114"/>
      <c r="O816" s="114"/>
      <c r="P816" s="115"/>
      <c r="Q816" s="116"/>
      <c r="R816" s="10"/>
      <c r="S816" s="10"/>
      <c r="T816" s="81"/>
      <c r="U816" s="357"/>
      <c r="V816" s="358"/>
    </row>
    <row r="817" spans="1:22" ht="15.75" x14ac:dyDescent="0.25">
      <c r="A817" s="207" t="s">
        <v>874</v>
      </c>
      <c r="B817" s="171"/>
      <c r="C817" s="171"/>
      <c r="D817" s="113"/>
      <c r="E817" s="113"/>
      <c r="F817" s="113"/>
      <c r="G817" s="114"/>
      <c r="H817" s="114"/>
      <c r="I817" s="114"/>
      <c r="J817" s="114"/>
      <c r="K817" s="114"/>
      <c r="L817" s="114"/>
      <c r="M817" s="114"/>
      <c r="N817" s="114"/>
      <c r="O817" s="114"/>
      <c r="P817" s="115"/>
      <c r="Q817" s="116"/>
      <c r="R817" s="10"/>
      <c r="S817" s="10"/>
      <c r="T817" s="81"/>
      <c r="U817" s="357"/>
      <c r="V817" s="358"/>
    </row>
    <row r="818" spans="1:22" ht="15.75" x14ac:dyDescent="0.25">
      <c r="A818" s="207" t="s">
        <v>875</v>
      </c>
      <c r="B818" s="171"/>
      <c r="C818" s="171"/>
      <c r="D818" s="113"/>
      <c r="E818" s="113"/>
      <c r="F818" s="113"/>
      <c r="G818" s="114"/>
      <c r="H818" s="114"/>
      <c r="I818" s="114"/>
      <c r="J818" s="114"/>
      <c r="K818" s="114"/>
      <c r="L818" s="114"/>
      <c r="M818" s="114"/>
      <c r="N818" s="114"/>
      <c r="O818" s="114"/>
      <c r="P818" s="115"/>
      <c r="Q818" s="116"/>
      <c r="R818" s="10"/>
      <c r="S818" s="10"/>
      <c r="T818" s="81"/>
      <c r="U818" s="357"/>
      <c r="V818" s="358"/>
    </row>
    <row r="819" spans="1:22" ht="15.75" x14ac:dyDescent="0.25">
      <c r="A819" s="207" t="s">
        <v>876</v>
      </c>
      <c r="B819" s="171"/>
      <c r="C819" s="171"/>
      <c r="D819" s="113"/>
      <c r="E819" s="113"/>
      <c r="F819" s="113"/>
      <c r="G819" s="114"/>
      <c r="H819" s="114"/>
      <c r="I819" s="114"/>
      <c r="J819" s="114"/>
      <c r="K819" s="114"/>
      <c r="L819" s="114"/>
      <c r="M819" s="114"/>
      <c r="N819" s="114"/>
      <c r="O819" s="114"/>
      <c r="P819" s="115"/>
      <c r="Q819" s="116"/>
      <c r="R819" s="10"/>
      <c r="S819" s="10"/>
      <c r="T819" s="81"/>
      <c r="U819" s="357"/>
      <c r="V819" s="358"/>
    </row>
    <row r="820" spans="1:22" ht="15.75" x14ac:dyDescent="0.25">
      <c r="A820" s="207" t="s">
        <v>877</v>
      </c>
      <c r="B820" s="171"/>
      <c r="C820" s="171"/>
      <c r="D820" s="113"/>
      <c r="E820" s="113"/>
      <c r="F820" s="113"/>
      <c r="G820" s="114"/>
      <c r="H820" s="114"/>
      <c r="I820" s="114"/>
      <c r="J820" s="114"/>
      <c r="K820" s="114"/>
      <c r="L820" s="114"/>
      <c r="M820" s="114"/>
      <c r="N820" s="114"/>
      <c r="O820" s="114"/>
      <c r="P820" s="115"/>
      <c r="Q820" s="116"/>
      <c r="R820" s="10"/>
      <c r="S820" s="10"/>
      <c r="T820" s="81"/>
      <c r="U820" s="357"/>
      <c r="V820" s="358"/>
    </row>
    <row r="821" spans="1:22" ht="15.75" x14ac:dyDescent="0.25">
      <c r="A821" s="207" t="s">
        <v>878</v>
      </c>
      <c r="B821" s="171"/>
      <c r="C821" s="171"/>
      <c r="D821" s="113"/>
      <c r="E821" s="113"/>
      <c r="F821" s="113"/>
      <c r="G821" s="114"/>
      <c r="H821" s="114"/>
      <c r="I821" s="114"/>
      <c r="J821" s="114"/>
      <c r="K821" s="114"/>
      <c r="L821" s="114"/>
      <c r="M821" s="114"/>
      <c r="N821" s="114"/>
      <c r="O821" s="114"/>
      <c r="P821" s="115"/>
      <c r="Q821" s="116"/>
      <c r="R821" s="10"/>
      <c r="S821" s="10"/>
      <c r="T821" s="81"/>
      <c r="U821" s="357"/>
      <c r="V821" s="358"/>
    </row>
    <row r="822" spans="1:22" ht="15.75" x14ac:dyDescent="0.25">
      <c r="A822" s="207" t="s">
        <v>879</v>
      </c>
      <c r="B822" s="171"/>
      <c r="C822" s="171"/>
      <c r="D822" s="113"/>
      <c r="E822" s="113"/>
      <c r="F822" s="113"/>
      <c r="G822" s="114"/>
      <c r="H822" s="114"/>
      <c r="I822" s="114"/>
      <c r="J822" s="114"/>
      <c r="K822" s="114"/>
      <c r="L822" s="114"/>
      <c r="M822" s="114"/>
      <c r="N822" s="114"/>
      <c r="O822" s="114"/>
      <c r="P822" s="115"/>
      <c r="Q822" s="116"/>
      <c r="R822" s="10"/>
      <c r="S822" s="10"/>
      <c r="T822" s="81"/>
      <c r="U822" s="357"/>
      <c r="V822" s="358"/>
    </row>
    <row r="823" spans="1:22" ht="15.75" x14ac:dyDescent="0.25">
      <c r="A823" s="207" t="s">
        <v>880</v>
      </c>
      <c r="B823" s="171"/>
      <c r="C823" s="171"/>
      <c r="D823" s="113"/>
      <c r="E823" s="113"/>
      <c r="F823" s="113"/>
      <c r="G823" s="114"/>
      <c r="H823" s="114"/>
      <c r="I823" s="114"/>
      <c r="J823" s="114"/>
      <c r="K823" s="114"/>
      <c r="L823" s="114"/>
      <c r="M823" s="114"/>
      <c r="N823" s="114"/>
      <c r="O823" s="114"/>
      <c r="P823" s="115"/>
      <c r="Q823" s="116"/>
      <c r="R823" s="10"/>
      <c r="S823" s="10"/>
      <c r="T823" s="81"/>
      <c r="U823" s="357"/>
      <c r="V823" s="358"/>
    </row>
    <row r="824" spans="1:22" ht="15.75" x14ac:dyDescent="0.25">
      <c r="A824" s="207" t="s">
        <v>881</v>
      </c>
      <c r="B824" s="171"/>
      <c r="C824" s="171"/>
      <c r="D824" s="113"/>
      <c r="E824" s="113"/>
      <c r="F824" s="113"/>
      <c r="G824" s="114"/>
      <c r="H824" s="114"/>
      <c r="I824" s="114"/>
      <c r="J824" s="114"/>
      <c r="K824" s="114"/>
      <c r="L824" s="114"/>
      <c r="M824" s="114"/>
      <c r="N824" s="114"/>
      <c r="O824" s="114"/>
      <c r="P824" s="115"/>
      <c r="Q824" s="116"/>
      <c r="R824" s="10"/>
      <c r="S824" s="10"/>
      <c r="T824" s="81"/>
      <c r="U824" s="357"/>
      <c r="V824" s="358"/>
    </row>
    <row r="825" spans="1:22" ht="15.75" x14ac:dyDescent="0.25">
      <c r="A825" s="207" t="s">
        <v>882</v>
      </c>
      <c r="B825" s="171"/>
      <c r="C825" s="171"/>
      <c r="D825" s="113"/>
      <c r="E825" s="113"/>
      <c r="F825" s="113"/>
      <c r="G825" s="114"/>
      <c r="H825" s="114"/>
      <c r="I825" s="114"/>
      <c r="J825" s="114"/>
      <c r="K825" s="114"/>
      <c r="L825" s="114"/>
      <c r="M825" s="114"/>
      <c r="N825" s="114"/>
      <c r="O825" s="114"/>
      <c r="P825" s="115"/>
      <c r="Q825" s="116"/>
      <c r="R825" s="10"/>
      <c r="S825" s="10"/>
      <c r="T825" s="81"/>
      <c r="U825" s="357"/>
      <c r="V825" s="358"/>
    </row>
    <row r="826" spans="1:22" ht="15.75" x14ac:dyDescent="0.25">
      <c r="A826" s="207" t="s">
        <v>883</v>
      </c>
      <c r="B826" s="171"/>
      <c r="C826" s="171"/>
      <c r="D826" s="113"/>
      <c r="E826" s="113"/>
      <c r="F826" s="113"/>
      <c r="G826" s="114"/>
      <c r="H826" s="114"/>
      <c r="I826" s="114"/>
      <c r="J826" s="114"/>
      <c r="K826" s="114"/>
      <c r="L826" s="114"/>
      <c r="M826" s="114"/>
      <c r="N826" s="114"/>
      <c r="O826" s="114"/>
      <c r="P826" s="115"/>
      <c r="Q826" s="116"/>
      <c r="R826" s="10"/>
      <c r="S826" s="10"/>
      <c r="T826" s="81"/>
      <c r="U826" s="357"/>
      <c r="V826" s="358"/>
    </row>
    <row r="827" spans="1:22" ht="15.75" x14ac:dyDescent="0.25">
      <c r="A827" s="207" t="s">
        <v>884</v>
      </c>
      <c r="B827" s="171"/>
      <c r="C827" s="171"/>
      <c r="D827" s="113"/>
      <c r="E827" s="113"/>
      <c r="F827" s="113"/>
      <c r="G827" s="114"/>
      <c r="H827" s="114"/>
      <c r="I827" s="114"/>
      <c r="J827" s="114"/>
      <c r="K827" s="114"/>
      <c r="L827" s="114"/>
      <c r="M827" s="114"/>
      <c r="N827" s="114"/>
      <c r="O827" s="114"/>
      <c r="P827" s="115"/>
      <c r="Q827" s="116"/>
      <c r="R827" s="10"/>
      <c r="S827" s="10"/>
      <c r="T827" s="81"/>
      <c r="U827" s="357"/>
      <c r="V827" s="358"/>
    </row>
    <row r="828" spans="1:22" ht="15.75" x14ac:dyDescent="0.25">
      <c r="A828" s="207" t="s">
        <v>885</v>
      </c>
      <c r="B828" s="171"/>
      <c r="C828" s="171"/>
      <c r="D828" s="113"/>
      <c r="E828" s="113"/>
      <c r="F828" s="113"/>
      <c r="G828" s="114"/>
      <c r="H828" s="114"/>
      <c r="I828" s="114"/>
      <c r="J828" s="114"/>
      <c r="K828" s="114"/>
      <c r="L828" s="114"/>
      <c r="M828" s="114"/>
      <c r="N828" s="114"/>
      <c r="O828" s="114"/>
      <c r="P828" s="115"/>
      <c r="Q828" s="116"/>
      <c r="R828" s="10"/>
      <c r="S828" s="10"/>
      <c r="T828" s="81"/>
      <c r="U828" s="357"/>
      <c r="V828" s="358"/>
    </row>
    <row r="829" spans="1:22" ht="15.75" x14ac:dyDescent="0.25">
      <c r="A829" s="207" t="s">
        <v>886</v>
      </c>
      <c r="B829" s="171"/>
      <c r="C829" s="171"/>
      <c r="D829" s="113"/>
      <c r="E829" s="113"/>
      <c r="F829" s="113"/>
      <c r="G829" s="114"/>
      <c r="H829" s="114"/>
      <c r="I829" s="114"/>
      <c r="J829" s="114"/>
      <c r="K829" s="114"/>
      <c r="L829" s="114"/>
      <c r="M829" s="114"/>
      <c r="N829" s="114"/>
      <c r="O829" s="114"/>
      <c r="P829" s="115"/>
      <c r="Q829" s="116"/>
      <c r="R829" s="10"/>
      <c r="S829" s="10"/>
      <c r="T829" s="81"/>
      <c r="U829" s="357"/>
      <c r="V829" s="358"/>
    </row>
    <row r="830" spans="1:22" ht="15.75" x14ac:dyDescent="0.25">
      <c r="A830" s="207" t="s">
        <v>887</v>
      </c>
      <c r="B830" s="171"/>
      <c r="C830" s="171"/>
      <c r="D830" s="113"/>
      <c r="E830" s="113"/>
      <c r="F830" s="113"/>
      <c r="G830" s="114"/>
      <c r="H830" s="114"/>
      <c r="I830" s="114"/>
      <c r="J830" s="114"/>
      <c r="K830" s="114"/>
      <c r="L830" s="114"/>
      <c r="M830" s="114"/>
      <c r="N830" s="114"/>
      <c r="O830" s="114"/>
      <c r="P830" s="115"/>
      <c r="Q830" s="116"/>
      <c r="R830" s="10"/>
      <c r="S830" s="10"/>
      <c r="T830" s="81"/>
      <c r="U830" s="357"/>
      <c r="V830" s="358"/>
    </row>
    <row r="831" spans="1:22" ht="15.75" x14ac:dyDescent="0.25">
      <c r="A831" s="207" t="s">
        <v>888</v>
      </c>
      <c r="B831" s="171"/>
      <c r="C831" s="171"/>
      <c r="D831" s="113"/>
      <c r="E831" s="113"/>
      <c r="F831" s="113"/>
      <c r="G831" s="114"/>
      <c r="H831" s="114"/>
      <c r="I831" s="114"/>
      <c r="J831" s="114"/>
      <c r="K831" s="114"/>
      <c r="L831" s="114"/>
      <c r="M831" s="114"/>
      <c r="N831" s="114"/>
      <c r="O831" s="114"/>
      <c r="P831" s="115"/>
      <c r="Q831" s="116"/>
      <c r="R831" s="10"/>
      <c r="S831" s="10"/>
      <c r="T831" s="81"/>
      <c r="U831" s="357"/>
      <c r="V831" s="358"/>
    </row>
    <row r="832" spans="1:22" ht="15.75" x14ac:dyDescent="0.25">
      <c r="A832" s="207" t="s">
        <v>889</v>
      </c>
      <c r="B832" s="171"/>
      <c r="C832" s="171"/>
      <c r="D832" s="113"/>
      <c r="E832" s="113"/>
      <c r="F832" s="113"/>
      <c r="G832" s="114"/>
      <c r="H832" s="114"/>
      <c r="I832" s="114"/>
      <c r="J832" s="114"/>
      <c r="K832" s="114"/>
      <c r="L832" s="114"/>
      <c r="M832" s="114"/>
      <c r="N832" s="114"/>
      <c r="O832" s="114"/>
      <c r="P832" s="115"/>
      <c r="Q832" s="116"/>
      <c r="R832" s="10"/>
      <c r="S832" s="10"/>
      <c r="T832" s="81"/>
      <c r="U832" s="357"/>
      <c r="V832" s="358"/>
    </row>
    <row r="833" spans="1:22" ht="15.75" x14ac:dyDescent="0.25">
      <c r="A833" s="207" t="s">
        <v>890</v>
      </c>
      <c r="B833" s="171"/>
      <c r="C833" s="171"/>
      <c r="D833" s="113"/>
      <c r="E833" s="113"/>
      <c r="F833" s="113"/>
      <c r="G833" s="114"/>
      <c r="H833" s="114"/>
      <c r="I833" s="114"/>
      <c r="J833" s="114"/>
      <c r="K833" s="114"/>
      <c r="L833" s="114"/>
      <c r="M833" s="114"/>
      <c r="N833" s="114"/>
      <c r="O833" s="114"/>
      <c r="P833" s="115"/>
      <c r="Q833" s="116"/>
      <c r="R833" s="10"/>
      <c r="S833" s="10"/>
      <c r="T833" s="81"/>
      <c r="U833" s="357"/>
      <c r="V833" s="358"/>
    </row>
    <row r="834" spans="1:22" ht="15.75" x14ac:dyDescent="0.25">
      <c r="A834" s="207" t="s">
        <v>891</v>
      </c>
      <c r="B834" s="171"/>
      <c r="C834" s="171"/>
      <c r="D834" s="113"/>
      <c r="E834" s="113"/>
      <c r="F834" s="113"/>
      <c r="G834" s="114"/>
      <c r="H834" s="114"/>
      <c r="I834" s="114"/>
      <c r="J834" s="114"/>
      <c r="K834" s="114"/>
      <c r="L834" s="114"/>
      <c r="M834" s="114"/>
      <c r="N834" s="114"/>
      <c r="O834" s="114"/>
      <c r="P834" s="115"/>
      <c r="Q834" s="116"/>
      <c r="R834" s="10"/>
      <c r="S834" s="10"/>
      <c r="T834" s="81"/>
      <c r="U834" s="357"/>
      <c r="V834" s="358"/>
    </row>
    <row r="835" spans="1:22" ht="15.75" x14ac:dyDescent="0.25">
      <c r="A835" s="207" t="s">
        <v>892</v>
      </c>
      <c r="B835" s="171"/>
      <c r="C835" s="171"/>
      <c r="D835" s="113"/>
      <c r="E835" s="113"/>
      <c r="F835" s="113"/>
      <c r="G835" s="114"/>
      <c r="H835" s="114"/>
      <c r="I835" s="114"/>
      <c r="J835" s="114"/>
      <c r="K835" s="114"/>
      <c r="L835" s="114"/>
      <c r="M835" s="114"/>
      <c r="N835" s="114"/>
      <c r="O835" s="114"/>
      <c r="P835" s="115"/>
      <c r="Q835" s="116"/>
      <c r="R835" s="10"/>
      <c r="S835" s="10"/>
      <c r="T835" s="81"/>
      <c r="U835" s="357"/>
      <c r="V835" s="358"/>
    </row>
    <row r="836" spans="1:22" ht="15.75" x14ac:dyDescent="0.25">
      <c r="A836" s="207" t="s">
        <v>893</v>
      </c>
      <c r="B836" s="171"/>
      <c r="C836" s="171"/>
      <c r="D836" s="113"/>
      <c r="E836" s="113"/>
      <c r="F836" s="113"/>
      <c r="G836" s="114"/>
      <c r="H836" s="114"/>
      <c r="I836" s="114"/>
      <c r="J836" s="114"/>
      <c r="K836" s="114"/>
      <c r="L836" s="114"/>
      <c r="M836" s="114"/>
      <c r="N836" s="114"/>
      <c r="O836" s="114"/>
      <c r="P836" s="115"/>
      <c r="Q836" s="116"/>
      <c r="R836" s="10"/>
      <c r="S836" s="10"/>
      <c r="T836" s="81"/>
      <c r="U836" s="357"/>
      <c r="V836" s="358"/>
    </row>
    <row r="837" spans="1:22" ht="15.75" x14ac:dyDescent="0.25">
      <c r="A837" s="207" t="s">
        <v>894</v>
      </c>
      <c r="B837" s="171"/>
      <c r="C837" s="171"/>
      <c r="D837" s="113"/>
      <c r="E837" s="113"/>
      <c r="F837" s="113"/>
      <c r="G837" s="114"/>
      <c r="H837" s="114"/>
      <c r="I837" s="114"/>
      <c r="J837" s="114"/>
      <c r="K837" s="114"/>
      <c r="L837" s="114"/>
      <c r="M837" s="114"/>
      <c r="N837" s="114"/>
      <c r="O837" s="114"/>
      <c r="P837" s="115"/>
      <c r="Q837" s="116"/>
      <c r="R837" s="10"/>
      <c r="S837" s="10"/>
      <c r="T837" s="81"/>
      <c r="U837" s="357"/>
      <c r="V837" s="358"/>
    </row>
    <row r="838" spans="1:22" ht="15.75" x14ac:dyDescent="0.25">
      <c r="A838" s="207" t="s">
        <v>895</v>
      </c>
      <c r="B838" s="171"/>
      <c r="C838" s="171"/>
      <c r="D838" s="113"/>
      <c r="E838" s="113"/>
      <c r="F838" s="113"/>
      <c r="G838" s="114"/>
      <c r="H838" s="114"/>
      <c r="I838" s="114"/>
      <c r="J838" s="114"/>
      <c r="K838" s="114"/>
      <c r="L838" s="114"/>
      <c r="M838" s="114"/>
      <c r="N838" s="114"/>
      <c r="O838" s="114"/>
      <c r="P838" s="115"/>
      <c r="Q838" s="116"/>
      <c r="R838" s="10"/>
      <c r="S838" s="10"/>
      <c r="T838" s="81"/>
      <c r="U838" s="357"/>
      <c r="V838" s="358"/>
    </row>
    <row r="839" spans="1:22" ht="15.75" x14ac:dyDescent="0.25">
      <c r="A839" s="207" t="s">
        <v>896</v>
      </c>
      <c r="B839" s="171"/>
      <c r="C839" s="171"/>
      <c r="D839" s="113"/>
      <c r="E839" s="113"/>
      <c r="F839" s="113"/>
      <c r="G839" s="114"/>
      <c r="H839" s="114"/>
      <c r="I839" s="114"/>
      <c r="J839" s="114"/>
      <c r="K839" s="114"/>
      <c r="L839" s="114"/>
      <c r="M839" s="114"/>
      <c r="N839" s="114"/>
      <c r="O839" s="114"/>
      <c r="P839" s="115"/>
      <c r="Q839" s="116"/>
      <c r="R839" s="10"/>
      <c r="S839" s="10"/>
      <c r="T839" s="81"/>
      <c r="U839" s="357"/>
      <c r="V839" s="358"/>
    </row>
    <row r="840" spans="1:22" ht="15.75" x14ac:dyDescent="0.25">
      <c r="A840" s="207" t="s">
        <v>897</v>
      </c>
      <c r="B840" s="171"/>
      <c r="C840" s="171"/>
      <c r="D840" s="113"/>
      <c r="E840" s="113"/>
      <c r="F840" s="113"/>
      <c r="G840" s="114"/>
      <c r="H840" s="114"/>
      <c r="I840" s="114"/>
      <c r="J840" s="114"/>
      <c r="K840" s="114"/>
      <c r="L840" s="114"/>
      <c r="M840" s="114"/>
      <c r="N840" s="114"/>
      <c r="O840" s="114"/>
      <c r="P840" s="115"/>
      <c r="Q840" s="116"/>
      <c r="R840" s="10"/>
      <c r="S840" s="10"/>
      <c r="T840" s="81"/>
      <c r="U840" s="357"/>
      <c r="V840" s="358"/>
    </row>
    <row r="841" spans="1:22" ht="15.75" x14ac:dyDescent="0.25">
      <c r="A841" s="207" t="s">
        <v>898</v>
      </c>
      <c r="B841" s="171"/>
      <c r="C841" s="171"/>
      <c r="D841" s="113"/>
      <c r="E841" s="113"/>
      <c r="F841" s="113"/>
      <c r="G841" s="114"/>
      <c r="H841" s="114"/>
      <c r="I841" s="114"/>
      <c r="J841" s="114"/>
      <c r="K841" s="114"/>
      <c r="L841" s="114"/>
      <c r="M841" s="114"/>
      <c r="N841" s="114"/>
      <c r="O841" s="114"/>
      <c r="P841" s="115"/>
      <c r="Q841" s="116"/>
      <c r="R841" s="10"/>
      <c r="S841" s="10"/>
      <c r="T841" s="81"/>
      <c r="U841" s="357"/>
      <c r="V841" s="358"/>
    </row>
    <row r="842" spans="1:22" ht="15.75" x14ac:dyDescent="0.25">
      <c r="A842" s="207" t="s">
        <v>899</v>
      </c>
      <c r="B842" s="171"/>
      <c r="C842" s="171"/>
      <c r="D842" s="113"/>
      <c r="E842" s="113"/>
      <c r="F842" s="113"/>
      <c r="G842" s="114"/>
      <c r="H842" s="114"/>
      <c r="I842" s="114"/>
      <c r="J842" s="114"/>
      <c r="K842" s="114"/>
      <c r="L842" s="114"/>
      <c r="M842" s="114"/>
      <c r="N842" s="114"/>
      <c r="O842" s="114"/>
      <c r="P842" s="115"/>
      <c r="Q842" s="116"/>
      <c r="R842" s="10"/>
      <c r="S842" s="10"/>
      <c r="T842" s="81"/>
      <c r="U842" s="357"/>
      <c r="V842" s="358"/>
    </row>
    <row r="843" spans="1:22" ht="15.75" x14ac:dyDescent="0.25">
      <c r="A843" s="207" t="s">
        <v>900</v>
      </c>
      <c r="B843" s="171"/>
      <c r="C843" s="171"/>
      <c r="D843" s="113"/>
      <c r="E843" s="113"/>
      <c r="F843" s="113"/>
      <c r="G843" s="114"/>
      <c r="H843" s="114"/>
      <c r="I843" s="114"/>
      <c r="J843" s="114"/>
      <c r="K843" s="114"/>
      <c r="L843" s="114"/>
      <c r="M843" s="114"/>
      <c r="N843" s="114"/>
      <c r="O843" s="114"/>
      <c r="P843" s="115"/>
      <c r="Q843" s="116"/>
      <c r="R843" s="10"/>
      <c r="S843" s="10"/>
      <c r="T843" s="81"/>
      <c r="U843" s="357"/>
      <c r="V843" s="358"/>
    </row>
    <row r="844" spans="1:22" ht="15.75" x14ac:dyDescent="0.25">
      <c r="A844" s="207" t="s">
        <v>901</v>
      </c>
      <c r="B844" s="171"/>
      <c r="C844" s="171"/>
      <c r="D844" s="113"/>
      <c r="E844" s="113"/>
      <c r="F844" s="113"/>
      <c r="G844" s="114"/>
      <c r="H844" s="114"/>
      <c r="I844" s="114"/>
      <c r="J844" s="114"/>
      <c r="K844" s="114"/>
      <c r="L844" s="114"/>
      <c r="M844" s="114"/>
      <c r="N844" s="114"/>
      <c r="O844" s="114"/>
      <c r="P844" s="115"/>
      <c r="Q844" s="116"/>
      <c r="R844" s="10"/>
      <c r="S844" s="10"/>
      <c r="T844" s="81"/>
      <c r="U844" s="357"/>
      <c r="V844" s="358"/>
    </row>
    <row r="845" spans="1:22" ht="15.75" x14ac:dyDescent="0.25">
      <c r="A845" s="207" t="s">
        <v>902</v>
      </c>
      <c r="B845" s="171"/>
      <c r="C845" s="171"/>
      <c r="D845" s="113"/>
      <c r="E845" s="113"/>
      <c r="F845" s="113"/>
      <c r="G845" s="114"/>
      <c r="H845" s="114"/>
      <c r="I845" s="114"/>
      <c r="J845" s="114"/>
      <c r="K845" s="114"/>
      <c r="L845" s="114"/>
      <c r="M845" s="114"/>
      <c r="N845" s="114"/>
      <c r="O845" s="114"/>
      <c r="P845" s="115"/>
      <c r="Q845" s="116"/>
      <c r="R845" s="10"/>
      <c r="S845" s="10"/>
      <c r="T845" s="81"/>
      <c r="U845" s="357"/>
      <c r="V845" s="358"/>
    </row>
    <row r="846" spans="1:22" ht="15.75" x14ac:dyDescent="0.25">
      <c r="A846" s="207" t="s">
        <v>903</v>
      </c>
      <c r="B846" s="171"/>
      <c r="C846" s="171"/>
      <c r="D846" s="113"/>
      <c r="E846" s="113"/>
      <c r="F846" s="113"/>
      <c r="G846" s="114"/>
      <c r="H846" s="114"/>
      <c r="I846" s="114"/>
      <c r="J846" s="114"/>
      <c r="K846" s="114"/>
      <c r="L846" s="114"/>
      <c r="M846" s="114"/>
      <c r="N846" s="114"/>
      <c r="O846" s="114"/>
      <c r="P846" s="115"/>
      <c r="Q846" s="116"/>
      <c r="R846" s="10"/>
      <c r="S846" s="10"/>
      <c r="T846" s="81"/>
      <c r="U846" s="357"/>
      <c r="V846" s="358"/>
    </row>
    <row r="847" spans="1:22" ht="15.75" x14ac:dyDescent="0.25">
      <c r="A847" s="207" t="s">
        <v>904</v>
      </c>
      <c r="B847" s="171"/>
      <c r="C847" s="171"/>
      <c r="D847" s="113"/>
      <c r="E847" s="113"/>
      <c r="F847" s="113"/>
      <c r="G847" s="114"/>
      <c r="H847" s="114"/>
      <c r="I847" s="114"/>
      <c r="J847" s="114"/>
      <c r="K847" s="114"/>
      <c r="L847" s="114"/>
      <c r="M847" s="114"/>
      <c r="N847" s="114"/>
      <c r="O847" s="114"/>
      <c r="P847" s="115"/>
      <c r="Q847" s="116"/>
      <c r="R847" s="10"/>
      <c r="S847" s="10"/>
      <c r="T847" s="81"/>
      <c r="U847" s="357"/>
      <c r="V847" s="358"/>
    </row>
    <row r="848" spans="1:22" ht="15.75" x14ac:dyDescent="0.25">
      <c r="A848" s="207" t="s">
        <v>905</v>
      </c>
      <c r="B848" s="171"/>
      <c r="C848" s="171"/>
      <c r="D848" s="113"/>
      <c r="E848" s="113"/>
      <c r="F848" s="113"/>
      <c r="G848" s="114"/>
      <c r="H848" s="114"/>
      <c r="I848" s="114"/>
      <c r="J848" s="114"/>
      <c r="K848" s="114"/>
      <c r="L848" s="114"/>
      <c r="M848" s="114"/>
      <c r="N848" s="114"/>
      <c r="O848" s="114"/>
      <c r="P848" s="115"/>
      <c r="Q848" s="116"/>
      <c r="R848" s="10"/>
      <c r="S848" s="10"/>
      <c r="T848" s="81"/>
      <c r="U848" s="357"/>
      <c r="V848" s="358"/>
    </row>
    <row r="849" spans="1:22" ht="15.75" x14ac:dyDescent="0.25">
      <c r="A849" s="207" t="s">
        <v>906</v>
      </c>
      <c r="B849" s="171"/>
      <c r="C849" s="171"/>
      <c r="D849" s="113"/>
      <c r="E849" s="113"/>
      <c r="F849" s="113"/>
      <c r="G849" s="114"/>
      <c r="H849" s="114"/>
      <c r="I849" s="114"/>
      <c r="J849" s="114"/>
      <c r="K849" s="114"/>
      <c r="L849" s="114"/>
      <c r="M849" s="114"/>
      <c r="N849" s="114"/>
      <c r="O849" s="114"/>
      <c r="P849" s="115"/>
      <c r="Q849" s="116"/>
      <c r="R849" s="10"/>
      <c r="S849" s="10"/>
      <c r="T849" s="81"/>
      <c r="U849" s="357"/>
      <c r="V849" s="358"/>
    </row>
    <row r="850" spans="1:22" ht="15.75" x14ac:dyDescent="0.25">
      <c r="A850" s="207" t="s">
        <v>907</v>
      </c>
      <c r="B850" s="171"/>
      <c r="C850" s="171"/>
      <c r="D850" s="113"/>
      <c r="E850" s="113"/>
      <c r="F850" s="113"/>
      <c r="G850" s="114"/>
      <c r="H850" s="114"/>
      <c r="I850" s="114"/>
      <c r="J850" s="114"/>
      <c r="K850" s="114"/>
      <c r="L850" s="114"/>
      <c r="M850" s="114"/>
      <c r="N850" s="114"/>
      <c r="O850" s="114"/>
      <c r="P850" s="115"/>
      <c r="Q850" s="116"/>
      <c r="R850" s="10"/>
      <c r="S850" s="10"/>
      <c r="T850" s="81"/>
      <c r="U850" s="357"/>
      <c r="V850" s="358"/>
    </row>
    <row r="851" spans="1:22" ht="15.75" x14ac:dyDescent="0.25">
      <c r="A851" s="207" t="s">
        <v>908</v>
      </c>
      <c r="B851" s="171"/>
      <c r="C851" s="171"/>
      <c r="D851" s="113"/>
      <c r="E851" s="113"/>
      <c r="F851" s="113"/>
      <c r="G851" s="114"/>
      <c r="H851" s="114"/>
      <c r="I851" s="114"/>
      <c r="J851" s="114"/>
      <c r="K851" s="114"/>
      <c r="L851" s="114"/>
      <c r="M851" s="114"/>
      <c r="N851" s="114"/>
      <c r="O851" s="114"/>
      <c r="P851" s="115"/>
      <c r="Q851" s="116"/>
      <c r="R851" s="10"/>
      <c r="S851" s="10"/>
      <c r="T851" s="81"/>
      <c r="U851" s="357"/>
      <c r="V851" s="358"/>
    </row>
    <row r="852" spans="1:22" ht="15.75" x14ac:dyDescent="0.25">
      <c r="A852" s="207" t="s">
        <v>909</v>
      </c>
      <c r="B852" s="171"/>
      <c r="C852" s="171"/>
      <c r="D852" s="113"/>
      <c r="E852" s="113"/>
      <c r="F852" s="113"/>
      <c r="G852" s="114"/>
      <c r="H852" s="114"/>
      <c r="I852" s="114"/>
      <c r="J852" s="114"/>
      <c r="K852" s="114"/>
      <c r="L852" s="114"/>
      <c r="M852" s="114"/>
      <c r="N852" s="114"/>
      <c r="O852" s="114"/>
      <c r="P852" s="115"/>
      <c r="Q852" s="116"/>
      <c r="R852" s="10"/>
      <c r="S852" s="10"/>
      <c r="T852" s="81"/>
      <c r="U852" s="357"/>
      <c r="V852" s="358"/>
    </row>
    <row r="853" spans="1:22" ht="15.75" x14ac:dyDescent="0.25">
      <c r="A853" s="207" t="s">
        <v>910</v>
      </c>
      <c r="B853" s="171"/>
      <c r="C853" s="171"/>
      <c r="D853" s="113"/>
      <c r="E853" s="113"/>
      <c r="F853" s="113"/>
      <c r="G853" s="114"/>
      <c r="H853" s="114"/>
      <c r="I853" s="114"/>
      <c r="J853" s="114"/>
      <c r="K853" s="114"/>
      <c r="L853" s="114"/>
      <c r="M853" s="114"/>
      <c r="N853" s="114"/>
      <c r="O853" s="114"/>
      <c r="P853" s="115"/>
      <c r="Q853" s="116"/>
      <c r="R853" s="10"/>
      <c r="S853" s="10"/>
      <c r="T853" s="81"/>
      <c r="U853" s="357"/>
      <c r="V853" s="358"/>
    </row>
    <row r="854" spans="1:22" ht="15.75" x14ac:dyDescent="0.25">
      <c r="A854" s="207" t="s">
        <v>911</v>
      </c>
      <c r="B854" s="171"/>
      <c r="C854" s="171"/>
      <c r="D854" s="113"/>
      <c r="E854" s="113"/>
      <c r="F854" s="113"/>
      <c r="G854" s="114"/>
      <c r="H854" s="114"/>
      <c r="I854" s="114"/>
      <c r="J854" s="114"/>
      <c r="K854" s="114"/>
      <c r="L854" s="114"/>
      <c r="M854" s="114"/>
      <c r="N854" s="114"/>
      <c r="O854" s="114"/>
      <c r="P854" s="115"/>
      <c r="Q854" s="116"/>
      <c r="R854" s="10"/>
      <c r="S854" s="10"/>
      <c r="T854" s="81"/>
      <c r="U854" s="357"/>
      <c r="V854" s="358"/>
    </row>
    <row r="855" spans="1:22" ht="15.75" x14ac:dyDescent="0.25">
      <c r="A855" s="207" t="s">
        <v>912</v>
      </c>
      <c r="B855" s="171"/>
      <c r="C855" s="171"/>
      <c r="D855" s="113"/>
      <c r="E855" s="113"/>
      <c r="F855" s="113"/>
      <c r="G855" s="114"/>
      <c r="H855" s="114"/>
      <c r="I855" s="114"/>
      <c r="J855" s="114"/>
      <c r="K855" s="114"/>
      <c r="L855" s="114"/>
      <c r="M855" s="114"/>
      <c r="N855" s="114"/>
      <c r="O855" s="114"/>
      <c r="P855" s="115"/>
      <c r="Q855" s="116"/>
      <c r="R855" s="10"/>
      <c r="S855" s="10"/>
      <c r="T855" s="81"/>
      <c r="U855" s="357"/>
      <c r="V855" s="358"/>
    </row>
    <row r="856" spans="1:22" ht="15.75" x14ac:dyDescent="0.25">
      <c r="A856" s="207" t="s">
        <v>913</v>
      </c>
      <c r="B856" s="171"/>
      <c r="C856" s="171"/>
      <c r="D856" s="113"/>
      <c r="E856" s="113"/>
      <c r="F856" s="113"/>
      <c r="G856" s="114"/>
      <c r="H856" s="114"/>
      <c r="I856" s="114"/>
      <c r="J856" s="114"/>
      <c r="K856" s="114"/>
      <c r="L856" s="114"/>
      <c r="M856" s="114"/>
      <c r="N856" s="114"/>
      <c r="O856" s="114"/>
      <c r="P856" s="115"/>
      <c r="Q856" s="116"/>
      <c r="R856" s="10"/>
      <c r="S856" s="10"/>
      <c r="T856" s="81"/>
      <c r="U856" s="357"/>
      <c r="V856" s="358"/>
    </row>
    <row r="857" spans="1:22" ht="15.75" x14ac:dyDescent="0.25">
      <c r="A857" s="207" t="s">
        <v>914</v>
      </c>
      <c r="B857" s="171"/>
      <c r="C857" s="171"/>
      <c r="D857" s="113"/>
      <c r="E857" s="113"/>
      <c r="F857" s="113"/>
      <c r="G857" s="114"/>
      <c r="H857" s="114"/>
      <c r="I857" s="114"/>
      <c r="J857" s="114"/>
      <c r="K857" s="114"/>
      <c r="L857" s="114"/>
      <c r="M857" s="114"/>
      <c r="N857" s="114"/>
      <c r="O857" s="114"/>
      <c r="P857" s="115"/>
      <c r="Q857" s="116"/>
      <c r="R857" s="10"/>
      <c r="S857" s="10"/>
      <c r="T857" s="81"/>
      <c r="U857" s="357"/>
      <c r="V857" s="358"/>
    </row>
    <row r="858" spans="1:22" ht="15.75" x14ac:dyDescent="0.25">
      <c r="A858" s="207" t="s">
        <v>915</v>
      </c>
      <c r="B858" s="171"/>
      <c r="C858" s="171"/>
      <c r="D858" s="113"/>
      <c r="E858" s="113"/>
      <c r="F858" s="113"/>
      <c r="G858" s="114"/>
      <c r="H858" s="114"/>
      <c r="I858" s="114"/>
      <c r="J858" s="114"/>
      <c r="K858" s="114"/>
      <c r="L858" s="114"/>
      <c r="M858" s="114"/>
      <c r="N858" s="114"/>
      <c r="O858" s="114"/>
      <c r="P858" s="115"/>
      <c r="Q858" s="116"/>
      <c r="R858" s="10"/>
      <c r="S858" s="10"/>
      <c r="T858" s="81"/>
      <c r="U858" s="357"/>
      <c r="V858" s="358"/>
    </row>
    <row r="859" spans="1:22" ht="15.75" x14ac:dyDescent="0.25">
      <c r="A859" s="207" t="s">
        <v>916</v>
      </c>
      <c r="B859" s="171"/>
      <c r="C859" s="171"/>
      <c r="D859" s="113"/>
      <c r="E859" s="113"/>
      <c r="F859" s="113"/>
      <c r="G859" s="114"/>
      <c r="H859" s="114"/>
      <c r="I859" s="114"/>
      <c r="J859" s="114"/>
      <c r="K859" s="114"/>
      <c r="L859" s="114"/>
      <c r="M859" s="114"/>
      <c r="N859" s="114"/>
      <c r="O859" s="114"/>
      <c r="P859" s="115"/>
      <c r="Q859" s="116"/>
      <c r="R859" s="10"/>
      <c r="S859" s="10"/>
      <c r="T859" s="81"/>
      <c r="U859" s="357"/>
      <c r="V859" s="358"/>
    </row>
    <row r="860" spans="1:22" ht="15.75" x14ac:dyDescent="0.25">
      <c r="A860" s="207" t="s">
        <v>917</v>
      </c>
      <c r="B860" s="171"/>
      <c r="C860" s="171"/>
      <c r="D860" s="113"/>
      <c r="E860" s="113"/>
      <c r="F860" s="113"/>
      <c r="G860" s="114"/>
      <c r="H860" s="114"/>
      <c r="I860" s="114"/>
      <c r="J860" s="114"/>
      <c r="K860" s="114"/>
      <c r="L860" s="114"/>
      <c r="M860" s="114"/>
      <c r="N860" s="114"/>
      <c r="O860" s="114"/>
      <c r="P860" s="115"/>
      <c r="Q860" s="116"/>
      <c r="R860" s="10"/>
      <c r="S860" s="10"/>
      <c r="T860" s="81"/>
      <c r="U860" s="357"/>
      <c r="V860" s="358"/>
    </row>
    <row r="861" spans="1:22" ht="15.75" x14ac:dyDescent="0.25">
      <c r="A861" s="207" t="s">
        <v>918</v>
      </c>
      <c r="B861" s="171"/>
      <c r="C861" s="171"/>
      <c r="D861" s="113"/>
      <c r="E861" s="113"/>
      <c r="F861" s="113"/>
      <c r="G861" s="114"/>
      <c r="H861" s="114"/>
      <c r="I861" s="114"/>
      <c r="J861" s="114"/>
      <c r="K861" s="114"/>
      <c r="L861" s="114"/>
      <c r="M861" s="114"/>
      <c r="N861" s="114"/>
      <c r="O861" s="114"/>
      <c r="P861" s="115"/>
      <c r="Q861" s="116"/>
      <c r="R861" s="10"/>
      <c r="S861" s="10"/>
      <c r="T861" s="81"/>
      <c r="U861" s="357"/>
      <c r="V861" s="358"/>
    </row>
    <row r="862" spans="1:22" ht="15.75" x14ac:dyDescent="0.25">
      <c r="A862" s="207" t="s">
        <v>919</v>
      </c>
      <c r="B862" s="171"/>
      <c r="C862" s="171"/>
      <c r="D862" s="113"/>
      <c r="E862" s="113"/>
      <c r="F862" s="113"/>
      <c r="G862" s="114"/>
      <c r="H862" s="114"/>
      <c r="I862" s="114"/>
      <c r="J862" s="114"/>
      <c r="K862" s="114"/>
      <c r="L862" s="114"/>
      <c r="M862" s="114"/>
      <c r="N862" s="114"/>
      <c r="O862" s="114"/>
      <c r="P862" s="115"/>
      <c r="Q862" s="116"/>
      <c r="R862" s="10"/>
      <c r="S862" s="10"/>
      <c r="T862" s="81"/>
      <c r="U862" s="357"/>
      <c r="V862" s="358"/>
    </row>
    <row r="863" spans="1:22" ht="15.75" x14ac:dyDescent="0.25">
      <c r="A863" s="207" t="s">
        <v>920</v>
      </c>
      <c r="B863" s="171"/>
      <c r="C863" s="171"/>
      <c r="D863" s="113"/>
      <c r="E863" s="113"/>
      <c r="F863" s="113"/>
      <c r="G863" s="114"/>
      <c r="H863" s="114"/>
      <c r="I863" s="114"/>
      <c r="J863" s="114"/>
      <c r="K863" s="114"/>
      <c r="L863" s="114"/>
      <c r="M863" s="114"/>
      <c r="N863" s="114"/>
      <c r="O863" s="114"/>
      <c r="P863" s="115"/>
      <c r="Q863" s="116"/>
      <c r="R863" s="10"/>
      <c r="S863" s="10"/>
      <c r="T863" s="81"/>
      <c r="U863" s="357"/>
      <c r="V863" s="358"/>
    </row>
    <row r="864" spans="1:22" ht="15.75" x14ac:dyDescent="0.25">
      <c r="A864" s="207" t="s">
        <v>921</v>
      </c>
      <c r="B864" s="171"/>
      <c r="C864" s="171"/>
      <c r="D864" s="113"/>
      <c r="E864" s="113"/>
      <c r="F864" s="113"/>
      <c r="G864" s="114"/>
      <c r="H864" s="114"/>
      <c r="I864" s="114"/>
      <c r="J864" s="114"/>
      <c r="K864" s="114"/>
      <c r="L864" s="114"/>
      <c r="M864" s="114"/>
      <c r="N864" s="114"/>
      <c r="O864" s="114"/>
      <c r="P864" s="115"/>
      <c r="Q864" s="116"/>
      <c r="R864" s="10"/>
      <c r="S864" s="10"/>
      <c r="T864" s="81"/>
      <c r="U864" s="357"/>
      <c r="V864" s="358"/>
    </row>
    <row r="865" spans="1:22" ht="15.75" x14ac:dyDescent="0.25">
      <c r="A865" s="207" t="s">
        <v>922</v>
      </c>
      <c r="B865" s="171"/>
      <c r="C865" s="171"/>
      <c r="D865" s="113"/>
      <c r="E865" s="113"/>
      <c r="F865" s="113"/>
      <c r="G865" s="114"/>
      <c r="H865" s="114"/>
      <c r="I865" s="114"/>
      <c r="J865" s="114"/>
      <c r="K865" s="114"/>
      <c r="L865" s="114"/>
      <c r="M865" s="114"/>
      <c r="N865" s="114"/>
      <c r="O865" s="114"/>
      <c r="P865" s="115"/>
      <c r="Q865" s="116"/>
      <c r="R865" s="10"/>
      <c r="S865" s="10"/>
      <c r="T865" s="81"/>
      <c r="U865" s="357"/>
      <c r="V865" s="358"/>
    </row>
    <row r="866" spans="1:22" ht="15.75" x14ac:dyDescent="0.25">
      <c r="A866" s="207" t="s">
        <v>923</v>
      </c>
      <c r="B866" s="171"/>
      <c r="C866" s="171"/>
      <c r="D866" s="113"/>
      <c r="E866" s="113"/>
      <c r="F866" s="113"/>
      <c r="G866" s="114"/>
      <c r="H866" s="114"/>
      <c r="I866" s="114"/>
      <c r="J866" s="114"/>
      <c r="K866" s="114"/>
      <c r="L866" s="114"/>
      <c r="M866" s="114"/>
      <c r="N866" s="114"/>
      <c r="O866" s="114"/>
      <c r="P866" s="115"/>
      <c r="Q866" s="116"/>
      <c r="R866" s="10"/>
      <c r="S866" s="10"/>
      <c r="T866" s="81"/>
      <c r="U866" s="357"/>
      <c r="V866" s="358"/>
    </row>
    <row r="867" spans="1:22" ht="15.75" x14ac:dyDescent="0.25">
      <c r="A867" s="207" t="s">
        <v>924</v>
      </c>
      <c r="B867" s="171"/>
      <c r="C867" s="171"/>
      <c r="D867" s="113"/>
      <c r="E867" s="113"/>
      <c r="F867" s="113"/>
      <c r="G867" s="114"/>
      <c r="H867" s="114"/>
      <c r="I867" s="114"/>
      <c r="J867" s="114"/>
      <c r="K867" s="114"/>
      <c r="L867" s="114"/>
      <c r="M867" s="114"/>
      <c r="N867" s="114"/>
      <c r="O867" s="114"/>
      <c r="P867" s="115"/>
      <c r="Q867" s="116"/>
      <c r="R867" s="10"/>
      <c r="S867" s="10"/>
      <c r="T867" s="81"/>
      <c r="U867" s="357"/>
      <c r="V867" s="358"/>
    </row>
    <row r="868" spans="1:22" ht="15.75" x14ac:dyDescent="0.25">
      <c r="A868" s="207" t="s">
        <v>925</v>
      </c>
      <c r="B868" s="171"/>
      <c r="C868" s="171"/>
      <c r="D868" s="113"/>
      <c r="E868" s="113"/>
      <c r="F868" s="113"/>
      <c r="G868" s="114"/>
      <c r="H868" s="114"/>
      <c r="I868" s="114"/>
      <c r="J868" s="114"/>
      <c r="K868" s="114"/>
      <c r="L868" s="114"/>
      <c r="M868" s="114"/>
      <c r="N868" s="114"/>
      <c r="O868" s="114"/>
      <c r="P868" s="115"/>
      <c r="Q868" s="116"/>
      <c r="R868" s="10"/>
      <c r="S868" s="10"/>
      <c r="T868" s="81"/>
      <c r="U868" s="357"/>
      <c r="V868" s="358"/>
    </row>
    <row r="869" spans="1:22" ht="15.75" x14ac:dyDescent="0.25">
      <c r="A869" s="207" t="s">
        <v>926</v>
      </c>
      <c r="B869" s="171"/>
      <c r="C869" s="171"/>
      <c r="D869" s="113"/>
      <c r="E869" s="113"/>
      <c r="F869" s="113"/>
      <c r="G869" s="114"/>
      <c r="H869" s="114"/>
      <c r="I869" s="114"/>
      <c r="J869" s="114"/>
      <c r="K869" s="114"/>
      <c r="L869" s="114"/>
      <c r="M869" s="114"/>
      <c r="N869" s="114"/>
      <c r="O869" s="114"/>
      <c r="P869" s="115"/>
      <c r="Q869" s="116"/>
      <c r="R869" s="10"/>
      <c r="S869" s="10"/>
      <c r="T869" s="81"/>
      <c r="U869" s="357"/>
      <c r="V869" s="358"/>
    </row>
    <row r="870" spans="1:22" ht="15.75" x14ac:dyDescent="0.25">
      <c r="A870" s="207" t="s">
        <v>927</v>
      </c>
      <c r="B870" s="171"/>
      <c r="C870" s="171"/>
      <c r="D870" s="113"/>
      <c r="E870" s="113"/>
      <c r="F870" s="113"/>
      <c r="G870" s="114"/>
      <c r="H870" s="114"/>
      <c r="I870" s="114"/>
      <c r="J870" s="114"/>
      <c r="K870" s="114"/>
      <c r="L870" s="114"/>
      <c r="M870" s="114"/>
      <c r="N870" s="114"/>
      <c r="O870" s="114"/>
      <c r="P870" s="115"/>
      <c r="Q870" s="116"/>
      <c r="R870" s="10"/>
      <c r="S870" s="10"/>
      <c r="T870" s="81"/>
      <c r="U870" s="357"/>
      <c r="V870" s="358"/>
    </row>
    <row r="871" spans="1:22" ht="15.75" x14ac:dyDescent="0.25">
      <c r="A871" s="207" t="s">
        <v>928</v>
      </c>
      <c r="B871" s="171"/>
      <c r="C871" s="171"/>
      <c r="D871" s="113"/>
      <c r="E871" s="113"/>
      <c r="F871" s="113"/>
      <c r="G871" s="114"/>
      <c r="H871" s="114"/>
      <c r="I871" s="114"/>
      <c r="J871" s="114"/>
      <c r="K871" s="114"/>
      <c r="L871" s="114"/>
      <c r="M871" s="114"/>
      <c r="N871" s="114"/>
      <c r="O871" s="114"/>
      <c r="P871" s="115"/>
      <c r="Q871" s="116"/>
      <c r="R871" s="10"/>
      <c r="S871" s="10"/>
      <c r="T871" s="81"/>
      <c r="U871" s="357"/>
      <c r="V871" s="358"/>
    </row>
    <row r="872" spans="1:22" ht="15.75" x14ac:dyDescent="0.25">
      <c r="A872" s="207" t="s">
        <v>929</v>
      </c>
      <c r="B872" s="171"/>
      <c r="C872" s="171"/>
      <c r="D872" s="113"/>
      <c r="E872" s="113"/>
      <c r="F872" s="113"/>
      <c r="G872" s="114"/>
      <c r="H872" s="114"/>
      <c r="I872" s="114"/>
      <c r="J872" s="114"/>
      <c r="K872" s="114"/>
      <c r="L872" s="114"/>
      <c r="M872" s="114"/>
      <c r="N872" s="114"/>
      <c r="O872" s="114"/>
      <c r="P872" s="115"/>
      <c r="Q872" s="116"/>
      <c r="R872" s="10"/>
      <c r="S872" s="10"/>
      <c r="T872" s="81"/>
      <c r="U872" s="357"/>
      <c r="V872" s="358"/>
    </row>
    <row r="873" spans="1:22" ht="15.75" x14ac:dyDescent="0.25">
      <c r="A873" s="207" t="s">
        <v>930</v>
      </c>
      <c r="B873" s="171"/>
      <c r="C873" s="171"/>
      <c r="D873" s="113"/>
      <c r="E873" s="113"/>
      <c r="F873" s="113"/>
      <c r="G873" s="114"/>
      <c r="H873" s="114"/>
      <c r="I873" s="114"/>
      <c r="J873" s="114"/>
      <c r="K873" s="114"/>
      <c r="L873" s="114"/>
      <c r="M873" s="114"/>
      <c r="N873" s="114"/>
      <c r="O873" s="114"/>
      <c r="P873" s="115"/>
      <c r="Q873" s="116"/>
      <c r="R873" s="10"/>
      <c r="S873" s="10"/>
      <c r="T873" s="81"/>
      <c r="U873" s="357"/>
      <c r="V873" s="358"/>
    </row>
    <row r="874" spans="1:22" ht="15.75" x14ac:dyDescent="0.25">
      <c r="A874" s="207" t="s">
        <v>931</v>
      </c>
      <c r="B874" s="171"/>
      <c r="C874" s="171"/>
      <c r="D874" s="113"/>
      <c r="E874" s="113"/>
      <c r="F874" s="113"/>
      <c r="G874" s="114"/>
      <c r="H874" s="114"/>
      <c r="I874" s="114"/>
      <c r="J874" s="114"/>
      <c r="K874" s="114"/>
      <c r="L874" s="114"/>
      <c r="M874" s="114"/>
      <c r="N874" s="114"/>
      <c r="O874" s="114"/>
      <c r="P874" s="115"/>
      <c r="Q874" s="116"/>
      <c r="R874" s="10"/>
      <c r="S874" s="10"/>
      <c r="T874" s="81"/>
      <c r="U874" s="357"/>
      <c r="V874" s="358"/>
    </row>
    <row r="875" spans="1:22" ht="15.75" x14ac:dyDescent="0.25">
      <c r="A875" s="207" t="s">
        <v>932</v>
      </c>
      <c r="B875" s="171"/>
      <c r="C875" s="171"/>
      <c r="D875" s="113"/>
      <c r="E875" s="113"/>
      <c r="F875" s="113"/>
      <c r="G875" s="114"/>
      <c r="H875" s="114"/>
      <c r="I875" s="114"/>
      <c r="J875" s="114"/>
      <c r="K875" s="114"/>
      <c r="L875" s="114"/>
      <c r="M875" s="114"/>
      <c r="N875" s="114"/>
      <c r="O875" s="114"/>
      <c r="P875" s="115"/>
      <c r="Q875" s="116"/>
      <c r="R875" s="10"/>
      <c r="S875" s="10"/>
      <c r="T875" s="81"/>
      <c r="U875" s="357"/>
      <c r="V875" s="358"/>
    </row>
    <row r="876" spans="1:22" ht="15.75" x14ac:dyDescent="0.25">
      <c r="A876" s="207" t="s">
        <v>933</v>
      </c>
      <c r="B876" s="171"/>
      <c r="C876" s="171"/>
      <c r="D876" s="113"/>
      <c r="E876" s="113"/>
      <c r="F876" s="113"/>
      <c r="G876" s="114"/>
      <c r="H876" s="114"/>
      <c r="I876" s="114"/>
      <c r="J876" s="114"/>
      <c r="K876" s="114"/>
      <c r="L876" s="114"/>
      <c r="M876" s="114"/>
      <c r="N876" s="114"/>
      <c r="O876" s="114"/>
      <c r="P876" s="115"/>
      <c r="Q876" s="116"/>
      <c r="R876" s="10"/>
      <c r="S876" s="10"/>
      <c r="T876" s="81"/>
      <c r="U876" s="357"/>
      <c r="V876" s="358"/>
    </row>
    <row r="877" spans="1:22" ht="15.75" x14ac:dyDescent="0.25">
      <c r="A877" s="207" t="s">
        <v>934</v>
      </c>
      <c r="B877" s="171"/>
      <c r="C877" s="171"/>
      <c r="D877" s="113"/>
      <c r="E877" s="113"/>
      <c r="F877" s="113"/>
      <c r="G877" s="114"/>
      <c r="H877" s="114"/>
      <c r="I877" s="114"/>
      <c r="J877" s="114"/>
      <c r="K877" s="114"/>
      <c r="L877" s="114"/>
      <c r="M877" s="114"/>
      <c r="N877" s="114"/>
      <c r="O877" s="114"/>
      <c r="P877" s="115"/>
      <c r="Q877" s="116"/>
      <c r="R877" s="10"/>
      <c r="S877" s="10"/>
      <c r="T877" s="81"/>
      <c r="U877" s="357"/>
      <c r="V877" s="358"/>
    </row>
    <row r="878" spans="1:22" ht="15.75" x14ac:dyDescent="0.25">
      <c r="A878" s="207" t="s">
        <v>935</v>
      </c>
      <c r="B878" s="171"/>
      <c r="C878" s="171"/>
      <c r="D878" s="113"/>
      <c r="E878" s="113"/>
      <c r="F878" s="113"/>
      <c r="G878" s="114"/>
      <c r="H878" s="114"/>
      <c r="I878" s="114"/>
      <c r="J878" s="114"/>
      <c r="K878" s="114"/>
      <c r="L878" s="114"/>
      <c r="M878" s="114"/>
      <c r="N878" s="114"/>
      <c r="O878" s="114"/>
      <c r="P878" s="115"/>
      <c r="Q878" s="116"/>
      <c r="R878" s="10"/>
      <c r="S878" s="10"/>
      <c r="T878" s="81"/>
      <c r="U878" s="357"/>
      <c r="V878" s="358"/>
    </row>
    <row r="879" spans="1:22" ht="15.75" x14ac:dyDescent="0.25">
      <c r="A879" s="207" t="s">
        <v>936</v>
      </c>
      <c r="B879" s="171"/>
      <c r="C879" s="171"/>
      <c r="D879" s="113"/>
      <c r="E879" s="113"/>
      <c r="F879" s="113"/>
      <c r="G879" s="114"/>
      <c r="H879" s="114"/>
      <c r="I879" s="114"/>
      <c r="J879" s="114"/>
      <c r="K879" s="114"/>
      <c r="L879" s="114"/>
      <c r="M879" s="114"/>
      <c r="N879" s="114"/>
      <c r="O879" s="114"/>
      <c r="P879" s="115"/>
      <c r="Q879" s="116"/>
      <c r="R879" s="10"/>
      <c r="S879" s="10"/>
      <c r="T879" s="81"/>
      <c r="U879" s="357"/>
      <c r="V879" s="358"/>
    </row>
    <row r="880" spans="1:22" ht="15.75" x14ac:dyDescent="0.25">
      <c r="A880" s="207" t="s">
        <v>937</v>
      </c>
      <c r="B880" s="171"/>
      <c r="C880" s="171"/>
      <c r="D880" s="113"/>
      <c r="E880" s="113"/>
      <c r="F880" s="113"/>
      <c r="G880" s="114"/>
      <c r="H880" s="114"/>
      <c r="I880" s="114"/>
      <c r="J880" s="114"/>
      <c r="K880" s="114"/>
      <c r="L880" s="114"/>
      <c r="M880" s="114"/>
      <c r="N880" s="114"/>
      <c r="O880" s="114"/>
      <c r="P880" s="115"/>
      <c r="Q880" s="116"/>
      <c r="R880" s="10"/>
      <c r="S880" s="10"/>
      <c r="T880" s="81"/>
      <c r="U880" s="357"/>
      <c r="V880" s="358"/>
    </row>
    <row r="881" spans="1:22" ht="15.75" x14ac:dyDescent="0.25">
      <c r="A881" s="207" t="s">
        <v>938</v>
      </c>
      <c r="B881" s="171"/>
      <c r="C881" s="171"/>
      <c r="D881" s="113"/>
      <c r="E881" s="113"/>
      <c r="F881" s="113"/>
      <c r="G881" s="114"/>
      <c r="H881" s="114"/>
      <c r="I881" s="114"/>
      <c r="J881" s="114"/>
      <c r="K881" s="114"/>
      <c r="L881" s="114"/>
      <c r="M881" s="114"/>
      <c r="N881" s="114"/>
      <c r="O881" s="114"/>
      <c r="P881" s="115"/>
      <c r="Q881" s="116"/>
      <c r="R881" s="10"/>
      <c r="S881" s="10"/>
      <c r="T881" s="81"/>
      <c r="U881" s="357"/>
      <c r="V881" s="358"/>
    </row>
    <row r="882" spans="1:22" ht="15.75" x14ac:dyDescent="0.25">
      <c r="A882" s="207" t="s">
        <v>939</v>
      </c>
      <c r="B882" s="171"/>
      <c r="C882" s="171"/>
      <c r="D882" s="113"/>
      <c r="E882" s="113"/>
      <c r="F882" s="113"/>
      <c r="G882" s="114"/>
      <c r="H882" s="114"/>
      <c r="I882" s="114"/>
      <c r="J882" s="114"/>
      <c r="K882" s="114"/>
      <c r="L882" s="114"/>
      <c r="M882" s="114"/>
      <c r="N882" s="114"/>
      <c r="O882" s="114"/>
      <c r="P882" s="115"/>
      <c r="Q882" s="116"/>
      <c r="R882" s="10"/>
      <c r="S882" s="10"/>
      <c r="T882" s="81"/>
      <c r="U882" s="357"/>
      <c r="V882" s="358"/>
    </row>
    <row r="883" spans="1:22" ht="15.75" x14ac:dyDescent="0.25">
      <c r="A883" s="207" t="s">
        <v>940</v>
      </c>
      <c r="B883" s="171"/>
      <c r="C883" s="171"/>
      <c r="D883" s="113"/>
      <c r="E883" s="113"/>
      <c r="F883" s="113"/>
      <c r="G883" s="114"/>
      <c r="H883" s="114"/>
      <c r="I883" s="114"/>
      <c r="J883" s="114"/>
      <c r="K883" s="114"/>
      <c r="L883" s="114"/>
      <c r="M883" s="114"/>
      <c r="N883" s="114"/>
      <c r="O883" s="114"/>
      <c r="P883" s="115"/>
      <c r="Q883" s="116"/>
      <c r="R883" s="10"/>
      <c r="S883" s="10"/>
      <c r="T883" s="81"/>
      <c r="U883" s="357"/>
      <c r="V883" s="358"/>
    </row>
    <row r="884" spans="1:22" ht="15.75" x14ac:dyDescent="0.25">
      <c r="A884" s="207" t="s">
        <v>941</v>
      </c>
      <c r="B884" s="171"/>
      <c r="C884" s="171"/>
      <c r="D884" s="113"/>
      <c r="E884" s="113"/>
      <c r="F884" s="113"/>
      <c r="G884" s="114"/>
      <c r="H884" s="114"/>
      <c r="I884" s="114"/>
      <c r="J884" s="114"/>
      <c r="K884" s="114"/>
      <c r="L884" s="114"/>
      <c r="M884" s="114"/>
      <c r="N884" s="114"/>
      <c r="O884" s="114"/>
      <c r="P884" s="115"/>
      <c r="Q884" s="116"/>
      <c r="R884" s="10"/>
      <c r="S884" s="10"/>
      <c r="T884" s="81"/>
      <c r="U884" s="357"/>
      <c r="V884" s="358"/>
    </row>
    <row r="885" spans="1:22" ht="15.75" x14ac:dyDescent="0.25">
      <c r="A885" s="207" t="s">
        <v>942</v>
      </c>
      <c r="B885" s="171"/>
      <c r="C885" s="171"/>
      <c r="D885" s="113"/>
      <c r="E885" s="113"/>
      <c r="F885" s="113"/>
      <c r="G885" s="114"/>
      <c r="H885" s="114"/>
      <c r="I885" s="114"/>
      <c r="J885" s="114"/>
      <c r="K885" s="114"/>
      <c r="L885" s="114"/>
      <c r="M885" s="114"/>
      <c r="N885" s="114"/>
      <c r="O885" s="114"/>
      <c r="P885" s="115"/>
      <c r="Q885" s="116"/>
      <c r="R885" s="10"/>
      <c r="S885" s="10"/>
      <c r="T885" s="81"/>
      <c r="U885" s="357"/>
      <c r="V885" s="358"/>
    </row>
    <row r="886" spans="1:22" ht="15.75" x14ac:dyDescent="0.25">
      <c r="A886" s="207" t="s">
        <v>943</v>
      </c>
      <c r="B886" s="171"/>
      <c r="C886" s="171"/>
      <c r="D886" s="113"/>
      <c r="E886" s="113"/>
      <c r="F886" s="113"/>
      <c r="G886" s="114"/>
      <c r="H886" s="114"/>
      <c r="I886" s="114"/>
      <c r="J886" s="114"/>
      <c r="K886" s="114"/>
      <c r="L886" s="114"/>
      <c r="M886" s="114"/>
      <c r="N886" s="114"/>
      <c r="O886" s="114"/>
      <c r="P886" s="115"/>
      <c r="Q886" s="116"/>
      <c r="R886" s="10"/>
      <c r="S886" s="10"/>
      <c r="T886" s="81"/>
      <c r="U886" s="357"/>
      <c r="V886" s="358"/>
    </row>
    <row r="887" spans="1:22" ht="15.75" x14ac:dyDescent="0.25">
      <c r="A887" s="207" t="s">
        <v>944</v>
      </c>
      <c r="B887" s="171"/>
      <c r="C887" s="171"/>
      <c r="D887" s="113"/>
      <c r="E887" s="113"/>
      <c r="F887" s="113"/>
      <c r="G887" s="114"/>
      <c r="H887" s="114"/>
      <c r="I887" s="114"/>
      <c r="J887" s="114"/>
      <c r="K887" s="114"/>
      <c r="L887" s="114"/>
      <c r="M887" s="114"/>
      <c r="N887" s="114"/>
      <c r="O887" s="114"/>
      <c r="P887" s="115"/>
      <c r="Q887" s="116"/>
      <c r="R887" s="10"/>
      <c r="S887" s="10"/>
      <c r="T887" s="81"/>
      <c r="U887" s="357"/>
      <c r="V887" s="358"/>
    </row>
    <row r="888" spans="1:22" ht="15.75" x14ac:dyDescent="0.25">
      <c r="A888" s="207" t="s">
        <v>945</v>
      </c>
      <c r="B888" s="171"/>
      <c r="C888" s="171"/>
      <c r="D888" s="113"/>
      <c r="E888" s="113"/>
      <c r="F888" s="113"/>
      <c r="G888" s="114"/>
      <c r="H888" s="114"/>
      <c r="I888" s="114"/>
      <c r="J888" s="114"/>
      <c r="K888" s="114"/>
      <c r="L888" s="114"/>
      <c r="M888" s="114"/>
      <c r="N888" s="114"/>
      <c r="O888" s="114"/>
      <c r="P888" s="115"/>
      <c r="Q888" s="116"/>
      <c r="R888" s="10"/>
      <c r="S888" s="10"/>
      <c r="T888" s="81"/>
      <c r="U888" s="357"/>
      <c r="V888" s="358"/>
    </row>
    <row r="889" spans="1:22" ht="15.75" x14ac:dyDescent="0.25">
      <c r="A889" s="207" t="s">
        <v>946</v>
      </c>
      <c r="B889" s="171"/>
      <c r="C889" s="171"/>
      <c r="D889" s="113"/>
      <c r="E889" s="113"/>
      <c r="F889" s="113"/>
      <c r="G889" s="114"/>
      <c r="H889" s="114"/>
      <c r="I889" s="114"/>
      <c r="J889" s="114"/>
      <c r="K889" s="114"/>
      <c r="L889" s="114"/>
      <c r="M889" s="114"/>
      <c r="N889" s="114"/>
      <c r="O889" s="114"/>
      <c r="P889" s="115"/>
      <c r="Q889" s="116"/>
      <c r="R889" s="10"/>
      <c r="S889" s="10"/>
      <c r="T889" s="81"/>
      <c r="U889" s="357"/>
      <c r="V889" s="358"/>
    </row>
    <row r="890" spans="1:22" ht="15.75" x14ac:dyDescent="0.25">
      <c r="A890" s="207" t="s">
        <v>947</v>
      </c>
      <c r="B890" s="171"/>
      <c r="C890" s="171"/>
      <c r="D890" s="113"/>
      <c r="E890" s="113"/>
      <c r="F890" s="113"/>
      <c r="G890" s="114"/>
      <c r="H890" s="114"/>
      <c r="I890" s="114"/>
      <c r="J890" s="114"/>
      <c r="K890" s="114"/>
      <c r="L890" s="114"/>
      <c r="M890" s="114"/>
      <c r="N890" s="114"/>
      <c r="O890" s="114"/>
      <c r="P890" s="115"/>
      <c r="Q890" s="116"/>
      <c r="R890" s="10"/>
      <c r="S890" s="10"/>
      <c r="T890" s="81"/>
      <c r="U890" s="357"/>
      <c r="V890" s="358"/>
    </row>
    <row r="891" spans="1:22" ht="15.75" x14ac:dyDescent="0.25">
      <c r="A891" s="207" t="s">
        <v>948</v>
      </c>
      <c r="B891" s="171"/>
      <c r="C891" s="171"/>
      <c r="D891" s="113"/>
      <c r="E891" s="113"/>
      <c r="F891" s="113"/>
      <c r="G891" s="114"/>
      <c r="H891" s="114"/>
      <c r="I891" s="114"/>
      <c r="J891" s="114"/>
      <c r="K891" s="114"/>
      <c r="L891" s="114"/>
      <c r="M891" s="114"/>
      <c r="N891" s="114"/>
      <c r="O891" s="114"/>
      <c r="P891" s="115"/>
      <c r="Q891" s="116"/>
      <c r="R891" s="10"/>
      <c r="S891" s="10"/>
      <c r="T891" s="81"/>
      <c r="U891" s="357"/>
      <c r="V891" s="358"/>
    </row>
    <row r="892" spans="1:22" ht="15.75" x14ac:dyDescent="0.25">
      <c r="A892" s="207" t="s">
        <v>949</v>
      </c>
      <c r="B892" s="171"/>
      <c r="C892" s="171"/>
      <c r="D892" s="113"/>
      <c r="E892" s="113"/>
      <c r="F892" s="113"/>
      <c r="G892" s="114"/>
      <c r="H892" s="114"/>
      <c r="I892" s="114"/>
      <c r="J892" s="114"/>
      <c r="K892" s="114"/>
      <c r="L892" s="114"/>
      <c r="M892" s="114"/>
      <c r="N892" s="114"/>
      <c r="O892" s="114"/>
      <c r="P892" s="115"/>
      <c r="Q892" s="116"/>
      <c r="R892" s="10"/>
      <c r="S892" s="10"/>
      <c r="T892" s="81"/>
      <c r="U892" s="357"/>
      <c r="V892" s="358"/>
    </row>
    <row r="893" spans="1:22" ht="15.75" x14ac:dyDescent="0.25">
      <c r="A893" s="207" t="s">
        <v>950</v>
      </c>
      <c r="B893" s="171"/>
      <c r="C893" s="171"/>
      <c r="D893" s="113"/>
      <c r="E893" s="113"/>
      <c r="F893" s="113"/>
      <c r="G893" s="114"/>
      <c r="H893" s="114"/>
      <c r="I893" s="114"/>
      <c r="J893" s="114"/>
      <c r="K893" s="114"/>
      <c r="L893" s="114"/>
      <c r="M893" s="114"/>
      <c r="N893" s="114"/>
      <c r="O893" s="114"/>
      <c r="P893" s="115"/>
      <c r="Q893" s="116"/>
      <c r="R893" s="10"/>
      <c r="S893" s="10"/>
      <c r="T893" s="81"/>
      <c r="U893" s="357"/>
      <c r="V893" s="358"/>
    </row>
    <row r="894" spans="1:22" ht="15.75" x14ac:dyDescent="0.25">
      <c r="A894" s="207" t="s">
        <v>951</v>
      </c>
      <c r="B894" s="171"/>
      <c r="C894" s="171"/>
      <c r="D894" s="113"/>
      <c r="E894" s="113"/>
      <c r="F894" s="113"/>
      <c r="G894" s="114"/>
      <c r="H894" s="114"/>
      <c r="I894" s="114"/>
      <c r="J894" s="114"/>
      <c r="K894" s="114"/>
      <c r="L894" s="114"/>
      <c r="M894" s="114"/>
      <c r="N894" s="114"/>
      <c r="O894" s="114"/>
      <c r="P894" s="115"/>
      <c r="Q894" s="116"/>
      <c r="R894" s="10"/>
      <c r="S894" s="10"/>
      <c r="T894" s="81"/>
      <c r="U894" s="357"/>
      <c r="V894" s="358"/>
    </row>
    <row r="895" spans="1:22" ht="15.75" x14ac:dyDescent="0.25">
      <c r="A895" s="207" t="s">
        <v>952</v>
      </c>
      <c r="B895" s="171"/>
      <c r="C895" s="171"/>
      <c r="D895" s="113"/>
      <c r="E895" s="113"/>
      <c r="F895" s="113"/>
      <c r="G895" s="114"/>
      <c r="H895" s="114"/>
      <c r="I895" s="114"/>
      <c r="J895" s="114"/>
      <c r="K895" s="114"/>
      <c r="L895" s="114"/>
      <c r="M895" s="114"/>
      <c r="N895" s="114"/>
      <c r="O895" s="114"/>
      <c r="P895" s="115"/>
      <c r="Q895" s="116"/>
      <c r="R895" s="10"/>
      <c r="S895" s="10"/>
      <c r="T895" s="81"/>
      <c r="U895" s="357"/>
      <c r="V895" s="358"/>
    </row>
    <row r="896" spans="1:22" ht="15.75" x14ac:dyDescent="0.25">
      <c r="A896" s="207" t="s">
        <v>953</v>
      </c>
      <c r="B896" s="171"/>
      <c r="C896" s="171"/>
      <c r="D896" s="113"/>
      <c r="E896" s="113"/>
      <c r="F896" s="113"/>
      <c r="G896" s="114"/>
      <c r="H896" s="114"/>
      <c r="I896" s="114"/>
      <c r="J896" s="114"/>
      <c r="K896" s="114"/>
      <c r="L896" s="114"/>
      <c r="M896" s="114"/>
      <c r="N896" s="114"/>
      <c r="O896" s="114"/>
      <c r="P896" s="115"/>
      <c r="Q896" s="116"/>
      <c r="R896" s="10"/>
      <c r="S896" s="10"/>
      <c r="T896" s="81"/>
      <c r="U896" s="357"/>
      <c r="V896" s="358"/>
    </row>
    <row r="897" spans="1:22" ht="15.75" x14ac:dyDescent="0.25">
      <c r="A897" s="207" t="s">
        <v>954</v>
      </c>
      <c r="B897" s="171"/>
      <c r="C897" s="171"/>
      <c r="D897" s="113"/>
      <c r="E897" s="113"/>
      <c r="F897" s="113"/>
      <c r="G897" s="114"/>
      <c r="H897" s="114"/>
      <c r="I897" s="114"/>
      <c r="J897" s="114"/>
      <c r="K897" s="114"/>
      <c r="L897" s="114"/>
      <c r="M897" s="114"/>
      <c r="N897" s="114"/>
      <c r="O897" s="114"/>
      <c r="P897" s="115"/>
      <c r="Q897" s="116"/>
      <c r="R897" s="10"/>
      <c r="S897" s="10"/>
      <c r="T897" s="81"/>
      <c r="U897" s="357"/>
      <c r="V897" s="358"/>
    </row>
    <row r="898" spans="1:22" ht="15.75" x14ac:dyDescent="0.25">
      <c r="A898" s="207" t="s">
        <v>955</v>
      </c>
      <c r="B898" s="171"/>
      <c r="C898" s="171"/>
      <c r="D898" s="113"/>
      <c r="E898" s="113"/>
      <c r="F898" s="113"/>
      <c r="G898" s="114"/>
      <c r="H898" s="114"/>
      <c r="I898" s="114"/>
      <c r="J898" s="114"/>
      <c r="K898" s="114"/>
      <c r="L898" s="114"/>
      <c r="M898" s="114"/>
      <c r="N898" s="114"/>
      <c r="O898" s="114"/>
      <c r="P898" s="115"/>
      <c r="Q898" s="116"/>
      <c r="R898" s="10"/>
      <c r="S898" s="10"/>
      <c r="T898" s="81"/>
      <c r="U898" s="357"/>
      <c r="V898" s="358"/>
    </row>
    <row r="899" spans="1:22" ht="15.75" x14ac:dyDescent="0.25">
      <c r="A899" s="207" t="s">
        <v>956</v>
      </c>
      <c r="B899" s="171"/>
      <c r="C899" s="171"/>
      <c r="D899" s="113"/>
      <c r="E899" s="113"/>
      <c r="F899" s="113"/>
      <c r="G899" s="114"/>
      <c r="H899" s="114"/>
      <c r="I899" s="114"/>
      <c r="J899" s="114"/>
      <c r="K899" s="114"/>
      <c r="L899" s="114"/>
      <c r="M899" s="114"/>
      <c r="N899" s="114"/>
      <c r="O899" s="114"/>
      <c r="P899" s="115"/>
      <c r="Q899" s="116"/>
      <c r="R899" s="10"/>
      <c r="S899" s="10"/>
      <c r="T899" s="81"/>
      <c r="U899" s="357"/>
      <c r="V899" s="358"/>
    </row>
    <row r="900" spans="1:22" ht="15.75" x14ac:dyDescent="0.25">
      <c r="A900" s="207" t="s">
        <v>957</v>
      </c>
      <c r="B900" s="171"/>
      <c r="C900" s="171"/>
      <c r="D900" s="113"/>
      <c r="E900" s="113"/>
      <c r="F900" s="113"/>
      <c r="G900" s="114"/>
      <c r="H900" s="114"/>
      <c r="I900" s="114"/>
      <c r="J900" s="114"/>
      <c r="K900" s="114"/>
      <c r="L900" s="114"/>
      <c r="M900" s="114"/>
      <c r="N900" s="114"/>
      <c r="O900" s="114"/>
      <c r="P900" s="115"/>
      <c r="Q900" s="116"/>
      <c r="R900" s="10"/>
      <c r="S900" s="10"/>
      <c r="T900" s="81"/>
      <c r="U900" s="357"/>
      <c r="V900" s="358"/>
    </row>
    <row r="901" spans="1:22" ht="15.75" x14ac:dyDescent="0.25">
      <c r="A901" s="207" t="s">
        <v>958</v>
      </c>
      <c r="B901" s="171"/>
      <c r="C901" s="171"/>
      <c r="D901" s="113"/>
      <c r="E901" s="113"/>
      <c r="F901" s="113"/>
      <c r="G901" s="114"/>
      <c r="H901" s="114"/>
      <c r="I901" s="114"/>
      <c r="J901" s="114"/>
      <c r="K901" s="114"/>
      <c r="L901" s="114"/>
      <c r="M901" s="114"/>
      <c r="N901" s="114"/>
      <c r="O901" s="114"/>
      <c r="P901" s="115"/>
      <c r="Q901" s="116"/>
      <c r="R901" s="10"/>
      <c r="S901" s="10"/>
      <c r="T901" s="81"/>
      <c r="U901" s="357"/>
      <c r="V901" s="358"/>
    </row>
    <row r="902" spans="1:22" ht="15.75" x14ac:dyDescent="0.25">
      <c r="A902" s="207" t="s">
        <v>959</v>
      </c>
      <c r="B902" s="171"/>
      <c r="C902" s="171"/>
      <c r="D902" s="113"/>
      <c r="E902" s="113"/>
      <c r="F902" s="113"/>
      <c r="G902" s="114"/>
      <c r="H902" s="114"/>
      <c r="I902" s="114"/>
      <c r="J902" s="114"/>
      <c r="K902" s="114"/>
      <c r="L902" s="114"/>
      <c r="M902" s="114"/>
      <c r="N902" s="114"/>
      <c r="O902" s="114"/>
      <c r="P902" s="115"/>
      <c r="Q902" s="116"/>
      <c r="R902" s="10"/>
      <c r="S902" s="10"/>
      <c r="T902" s="81"/>
      <c r="U902" s="357"/>
      <c r="V902" s="358"/>
    </row>
    <row r="903" spans="1:22" ht="15.75" x14ac:dyDescent="0.25">
      <c r="A903" s="207" t="s">
        <v>960</v>
      </c>
      <c r="B903" s="171"/>
      <c r="C903" s="171"/>
      <c r="D903" s="113"/>
      <c r="E903" s="113"/>
      <c r="F903" s="113"/>
      <c r="G903" s="114"/>
      <c r="H903" s="114"/>
      <c r="I903" s="114"/>
      <c r="J903" s="114"/>
      <c r="K903" s="114"/>
      <c r="L903" s="114"/>
      <c r="M903" s="114"/>
      <c r="N903" s="114"/>
      <c r="O903" s="114"/>
      <c r="P903" s="115"/>
      <c r="Q903" s="116"/>
      <c r="R903" s="10"/>
      <c r="S903" s="10"/>
      <c r="T903" s="81"/>
      <c r="U903" s="357"/>
      <c r="V903" s="358"/>
    </row>
    <row r="904" spans="1:22" ht="15.75" x14ac:dyDescent="0.25">
      <c r="A904" s="207" t="s">
        <v>961</v>
      </c>
      <c r="B904" s="171"/>
      <c r="C904" s="171"/>
      <c r="D904" s="113"/>
      <c r="E904" s="113"/>
      <c r="F904" s="113"/>
      <c r="G904" s="114"/>
      <c r="H904" s="114"/>
      <c r="I904" s="114"/>
      <c r="J904" s="114"/>
      <c r="K904" s="114"/>
      <c r="L904" s="114"/>
      <c r="M904" s="114"/>
      <c r="N904" s="114"/>
      <c r="O904" s="114"/>
      <c r="P904" s="115"/>
      <c r="Q904" s="116"/>
      <c r="R904" s="10"/>
      <c r="S904" s="10"/>
      <c r="T904" s="81"/>
      <c r="U904" s="357"/>
      <c r="V904" s="358"/>
    </row>
    <row r="905" spans="1:22" ht="15.75" x14ac:dyDescent="0.25">
      <c r="A905" s="207" t="s">
        <v>962</v>
      </c>
      <c r="B905" s="171"/>
      <c r="C905" s="171"/>
      <c r="D905" s="113"/>
      <c r="E905" s="113"/>
      <c r="F905" s="113"/>
      <c r="G905" s="114"/>
      <c r="H905" s="114"/>
      <c r="I905" s="114"/>
      <c r="J905" s="114"/>
      <c r="K905" s="114"/>
      <c r="L905" s="114"/>
      <c r="M905" s="114"/>
      <c r="N905" s="114"/>
      <c r="O905" s="114"/>
      <c r="P905" s="115"/>
      <c r="Q905" s="116"/>
      <c r="R905" s="10"/>
      <c r="S905" s="10"/>
      <c r="T905" s="81"/>
      <c r="U905" s="357"/>
      <c r="V905" s="358"/>
    </row>
    <row r="906" spans="1:22" ht="15.75" x14ac:dyDescent="0.25">
      <c r="A906" s="207" t="s">
        <v>963</v>
      </c>
      <c r="B906" s="171"/>
      <c r="C906" s="171"/>
      <c r="D906" s="113"/>
      <c r="E906" s="113"/>
      <c r="F906" s="113"/>
      <c r="G906" s="114"/>
      <c r="H906" s="114"/>
      <c r="I906" s="114"/>
      <c r="J906" s="114"/>
      <c r="K906" s="114"/>
      <c r="L906" s="114"/>
      <c r="M906" s="114"/>
      <c r="N906" s="114"/>
      <c r="O906" s="114"/>
      <c r="P906" s="115"/>
      <c r="Q906" s="116"/>
      <c r="R906" s="10"/>
      <c r="S906" s="10"/>
      <c r="T906" s="81"/>
      <c r="U906" s="357"/>
      <c r="V906" s="358"/>
    </row>
    <row r="907" spans="1:22" ht="15.75" x14ac:dyDescent="0.25">
      <c r="A907" s="207" t="s">
        <v>964</v>
      </c>
      <c r="B907" s="171"/>
      <c r="C907" s="171"/>
      <c r="D907" s="113"/>
      <c r="E907" s="113"/>
      <c r="F907" s="113"/>
      <c r="G907" s="114"/>
      <c r="H907" s="114"/>
      <c r="I907" s="114"/>
      <c r="J907" s="114"/>
      <c r="K907" s="114"/>
      <c r="L907" s="114"/>
      <c r="M907" s="114"/>
      <c r="N907" s="114"/>
      <c r="O907" s="114"/>
      <c r="P907" s="115"/>
      <c r="Q907" s="116"/>
      <c r="R907" s="10"/>
      <c r="S907" s="10"/>
      <c r="T907" s="81"/>
      <c r="U907" s="357"/>
      <c r="V907" s="358"/>
    </row>
    <row r="908" spans="1:22" ht="15.75" x14ac:dyDescent="0.25">
      <c r="A908" s="207" t="s">
        <v>965</v>
      </c>
      <c r="B908" s="171"/>
      <c r="C908" s="171"/>
      <c r="D908" s="113"/>
      <c r="E908" s="113"/>
      <c r="F908" s="113"/>
      <c r="G908" s="114"/>
      <c r="H908" s="114"/>
      <c r="I908" s="114"/>
      <c r="J908" s="114"/>
      <c r="K908" s="114"/>
      <c r="L908" s="114"/>
      <c r="M908" s="114"/>
      <c r="N908" s="114"/>
      <c r="O908" s="114"/>
      <c r="P908" s="115"/>
      <c r="Q908" s="116"/>
      <c r="R908" s="10"/>
      <c r="S908" s="10"/>
      <c r="T908" s="81"/>
      <c r="U908" s="357"/>
      <c r="V908" s="358"/>
    </row>
    <row r="909" spans="1:22" ht="15.75" x14ac:dyDescent="0.25">
      <c r="A909" s="207" t="s">
        <v>966</v>
      </c>
      <c r="B909" s="171"/>
      <c r="C909" s="171"/>
      <c r="D909" s="113"/>
      <c r="E909" s="113"/>
      <c r="F909" s="113"/>
      <c r="G909" s="114"/>
      <c r="H909" s="114"/>
      <c r="I909" s="114"/>
      <c r="J909" s="114"/>
      <c r="K909" s="114"/>
      <c r="L909" s="114"/>
      <c r="M909" s="114"/>
      <c r="N909" s="114"/>
      <c r="O909" s="114"/>
      <c r="P909" s="115"/>
      <c r="Q909" s="116"/>
      <c r="R909" s="10"/>
      <c r="S909" s="10"/>
      <c r="T909" s="81"/>
      <c r="U909" s="357"/>
      <c r="V909" s="358"/>
    </row>
    <row r="910" spans="1:22" ht="15.75" x14ac:dyDescent="0.25">
      <c r="A910" s="207" t="s">
        <v>967</v>
      </c>
      <c r="B910" s="171"/>
      <c r="C910" s="171"/>
      <c r="D910" s="113"/>
      <c r="E910" s="113"/>
      <c r="F910" s="113"/>
      <c r="G910" s="114"/>
      <c r="H910" s="114"/>
      <c r="I910" s="114"/>
      <c r="J910" s="114"/>
      <c r="K910" s="114"/>
      <c r="L910" s="114"/>
      <c r="M910" s="114"/>
      <c r="N910" s="114"/>
      <c r="O910" s="114"/>
      <c r="P910" s="115"/>
      <c r="Q910" s="116"/>
      <c r="R910" s="10"/>
      <c r="S910" s="10"/>
      <c r="T910" s="81"/>
      <c r="U910" s="357"/>
      <c r="V910" s="358"/>
    </row>
    <row r="911" spans="1:22" ht="15.75" x14ac:dyDescent="0.25">
      <c r="A911" s="207" t="s">
        <v>968</v>
      </c>
      <c r="B911" s="171"/>
      <c r="C911" s="171"/>
      <c r="D911" s="113"/>
      <c r="E911" s="113"/>
      <c r="F911" s="113"/>
      <c r="G911" s="114"/>
      <c r="H911" s="114"/>
      <c r="I911" s="114"/>
      <c r="J911" s="114"/>
      <c r="K911" s="114"/>
      <c r="L911" s="114"/>
      <c r="M911" s="114"/>
      <c r="N911" s="114"/>
      <c r="O911" s="114"/>
      <c r="P911" s="115"/>
      <c r="Q911" s="116"/>
      <c r="R911" s="10"/>
      <c r="S911" s="10"/>
      <c r="T911" s="81"/>
      <c r="U911" s="357"/>
      <c r="V911" s="358"/>
    </row>
    <row r="912" spans="1:22" ht="15.75" x14ac:dyDescent="0.25">
      <c r="A912" s="207" t="s">
        <v>969</v>
      </c>
      <c r="B912" s="171"/>
      <c r="C912" s="171"/>
      <c r="D912" s="113"/>
      <c r="E912" s="113"/>
      <c r="F912" s="113"/>
      <c r="G912" s="114"/>
      <c r="H912" s="114"/>
      <c r="I912" s="114"/>
      <c r="J912" s="114"/>
      <c r="K912" s="114"/>
      <c r="L912" s="114"/>
      <c r="M912" s="114"/>
      <c r="N912" s="114"/>
      <c r="O912" s="114"/>
      <c r="P912" s="115"/>
      <c r="Q912" s="116"/>
      <c r="R912" s="10"/>
      <c r="S912" s="10"/>
      <c r="T912" s="81"/>
      <c r="U912" s="357"/>
      <c r="V912" s="358"/>
    </row>
    <row r="913" spans="1:22" ht="15.75" x14ac:dyDescent="0.25">
      <c r="A913" s="207" t="s">
        <v>970</v>
      </c>
      <c r="B913" s="171"/>
      <c r="C913" s="171"/>
      <c r="D913" s="113"/>
      <c r="E913" s="113"/>
      <c r="F913" s="113"/>
      <c r="G913" s="114"/>
      <c r="H913" s="114"/>
      <c r="I913" s="114"/>
      <c r="J913" s="114"/>
      <c r="K913" s="114"/>
      <c r="L913" s="114"/>
      <c r="M913" s="114"/>
      <c r="N913" s="114"/>
      <c r="O913" s="114"/>
      <c r="P913" s="115"/>
      <c r="Q913" s="116"/>
      <c r="R913" s="10"/>
      <c r="S913" s="10"/>
      <c r="T913" s="81"/>
      <c r="U913" s="357"/>
      <c r="V913" s="358"/>
    </row>
    <row r="914" spans="1:22" ht="15.75" x14ac:dyDescent="0.25">
      <c r="A914" s="207" t="s">
        <v>971</v>
      </c>
      <c r="B914" s="171"/>
      <c r="C914" s="171"/>
      <c r="D914" s="113"/>
      <c r="E914" s="113"/>
      <c r="F914" s="113"/>
      <c r="G914" s="114"/>
      <c r="H914" s="114"/>
      <c r="I914" s="114"/>
      <c r="J914" s="114"/>
      <c r="K914" s="114"/>
      <c r="L914" s="114"/>
      <c r="M914" s="114"/>
      <c r="N914" s="114"/>
      <c r="O914" s="114"/>
      <c r="P914" s="115"/>
      <c r="Q914" s="116"/>
      <c r="R914" s="10"/>
      <c r="S914" s="10"/>
      <c r="T914" s="81"/>
      <c r="U914" s="357"/>
      <c r="V914" s="358"/>
    </row>
    <row r="915" spans="1:22" ht="15.75" x14ac:dyDescent="0.25">
      <c r="A915" s="207" t="s">
        <v>972</v>
      </c>
      <c r="B915" s="171"/>
      <c r="C915" s="171"/>
      <c r="D915" s="113"/>
      <c r="E915" s="113"/>
      <c r="F915" s="113"/>
      <c r="G915" s="114"/>
      <c r="H915" s="114"/>
      <c r="I915" s="114"/>
      <c r="J915" s="114"/>
      <c r="K915" s="114"/>
      <c r="L915" s="114"/>
      <c r="M915" s="114"/>
      <c r="N915" s="114"/>
      <c r="O915" s="114"/>
      <c r="P915" s="115"/>
      <c r="Q915" s="116"/>
      <c r="R915" s="10"/>
      <c r="S915" s="10"/>
      <c r="T915" s="81"/>
      <c r="U915" s="357"/>
      <c r="V915" s="358"/>
    </row>
    <row r="916" spans="1:22" ht="15.75" x14ac:dyDescent="0.25">
      <c r="A916" s="207" t="s">
        <v>973</v>
      </c>
      <c r="B916" s="171"/>
      <c r="C916" s="171"/>
      <c r="D916" s="113"/>
      <c r="E916" s="113"/>
      <c r="F916" s="113"/>
      <c r="G916" s="114"/>
      <c r="H916" s="114"/>
      <c r="I916" s="114"/>
      <c r="J916" s="114"/>
      <c r="K916" s="114"/>
      <c r="L916" s="114"/>
      <c r="M916" s="114"/>
      <c r="N916" s="114"/>
      <c r="O916" s="114"/>
      <c r="P916" s="115"/>
      <c r="Q916" s="116"/>
      <c r="R916" s="10"/>
      <c r="S916" s="10"/>
      <c r="T916" s="81"/>
      <c r="U916" s="357"/>
      <c r="V916" s="358"/>
    </row>
    <row r="917" spans="1:22" ht="15.75" x14ac:dyDescent="0.25">
      <c r="A917" s="207" t="s">
        <v>974</v>
      </c>
      <c r="B917" s="171"/>
      <c r="C917" s="171"/>
      <c r="D917" s="113"/>
      <c r="E917" s="113"/>
      <c r="F917" s="113"/>
      <c r="G917" s="114"/>
      <c r="H917" s="114"/>
      <c r="I917" s="114"/>
      <c r="J917" s="114"/>
      <c r="K917" s="114"/>
      <c r="L917" s="114"/>
      <c r="M917" s="114"/>
      <c r="N917" s="114"/>
      <c r="O917" s="114"/>
      <c r="P917" s="115"/>
      <c r="Q917" s="116"/>
      <c r="R917" s="10"/>
      <c r="S917" s="10"/>
      <c r="T917" s="81"/>
      <c r="U917" s="357"/>
      <c r="V917" s="358"/>
    </row>
    <row r="918" spans="1:22" ht="15.75" x14ac:dyDescent="0.25">
      <c r="A918" s="207" t="s">
        <v>975</v>
      </c>
      <c r="B918" s="171"/>
      <c r="C918" s="171"/>
      <c r="D918" s="113"/>
      <c r="E918" s="113"/>
      <c r="F918" s="113"/>
      <c r="G918" s="114"/>
      <c r="H918" s="114"/>
      <c r="I918" s="114"/>
      <c r="J918" s="114"/>
      <c r="K918" s="114"/>
      <c r="L918" s="114"/>
      <c r="M918" s="114"/>
      <c r="N918" s="114"/>
      <c r="O918" s="114"/>
      <c r="P918" s="115"/>
      <c r="Q918" s="116"/>
      <c r="R918" s="10"/>
      <c r="S918" s="10"/>
      <c r="T918" s="81"/>
      <c r="U918" s="357"/>
      <c r="V918" s="358"/>
    </row>
    <row r="919" spans="1:22" ht="15.75" x14ac:dyDescent="0.25">
      <c r="A919" s="207" t="s">
        <v>976</v>
      </c>
      <c r="B919" s="171"/>
      <c r="C919" s="171"/>
      <c r="D919" s="113"/>
      <c r="E919" s="113"/>
      <c r="F919" s="113"/>
      <c r="G919" s="114"/>
      <c r="H919" s="114"/>
      <c r="I919" s="114"/>
      <c r="J919" s="114"/>
      <c r="K919" s="114"/>
      <c r="L919" s="114"/>
      <c r="M919" s="114"/>
      <c r="N919" s="114"/>
      <c r="O919" s="114"/>
      <c r="P919" s="115"/>
      <c r="Q919" s="116"/>
      <c r="R919" s="10"/>
      <c r="S919" s="10"/>
      <c r="T919" s="81"/>
      <c r="U919" s="357"/>
      <c r="V919" s="358"/>
    </row>
    <row r="920" spans="1:22" ht="15.75" x14ac:dyDescent="0.25">
      <c r="A920" s="207" t="s">
        <v>977</v>
      </c>
      <c r="B920" s="171"/>
      <c r="C920" s="171"/>
      <c r="D920" s="113"/>
      <c r="E920" s="113"/>
      <c r="F920" s="113"/>
      <c r="G920" s="114"/>
      <c r="H920" s="114"/>
      <c r="I920" s="114"/>
      <c r="J920" s="114"/>
      <c r="K920" s="114"/>
      <c r="L920" s="114"/>
      <c r="M920" s="114"/>
      <c r="N920" s="114"/>
      <c r="O920" s="114"/>
      <c r="P920" s="115"/>
      <c r="Q920" s="116"/>
      <c r="R920" s="10"/>
      <c r="S920" s="10"/>
      <c r="T920" s="81"/>
      <c r="U920" s="357"/>
      <c r="V920" s="358"/>
    </row>
    <row r="921" spans="1:22" ht="15.75" x14ac:dyDescent="0.25">
      <c r="A921" s="207" t="s">
        <v>978</v>
      </c>
      <c r="B921" s="171"/>
      <c r="C921" s="171"/>
      <c r="D921" s="113"/>
      <c r="E921" s="113"/>
      <c r="F921" s="113"/>
      <c r="G921" s="114"/>
      <c r="H921" s="114"/>
      <c r="I921" s="114"/>
      <c r="J921" s="114"/>
      <c r="K921" s="114"/>
      <c r="L921" s="114"/>
      <c r="M921" s="114"/>
      <c r="N921" s="114"/>
      <c r="O921" s="114"/>
      <c r="P921" s="115"/>
      <c r="Q921" s="116"/>
      <c r="R921" s="10"/>
      <c r="S921" s="10"/>
      <c r="T921" s="81"/>
      <c r="U921" s="357"/>
      <c r="V921" s="358"/>
    </row>
    <row r="922" spans="1:22" ht="15.75" x14ac:dyDescent="0.25">
      <c r="A922" s="207" t="s">
        <v>979</v>
      </c>
      <c r="B922" s="171"/>
      <c r="C922" s="171"/>
      <c r="D922" s="113"/>
      <c r="E922" s="113"/>
      <c r="F922" s="113"/>
      <c r="G922" s="114"/>
      <c r="H922" s="114"/>
      <c r="I922" s="114"/>
      <c r="J922" s="114"/>
      <c r="K922" s="114"/>
      <c r="L922" s="114"/>
      <c r="M922" s="114"/>
      <c r="N922" s="114"/>
      <c r="O922" s="114"/>
      <c r="P922" s="115"/>
      <c r="Q922" s="116"/>
      <c r="R922" s="10"/>
      <c r="S922" s="10"/>
      <c r="T922" s="81"/>
      <c r="U922" s="357"/>
      <c r="V922" s="358"/>
    </row>
    <row r="923" spans="1:22" ht="15.75" x14ac:dyDescent="0.25">
      <c r="A923" s="207" t="s">
        <v>980</v>
      </c>
      <c r="B923" s="171"/>
      <c r="C923" s="171"/>
      <c r="D923" s="113"/>
      <c r="E923" s="113"/>
      <c r="F923" s="113"/>
      <c r="G923" s="114"/>
      <c r="H923" s="114"/>
      <c r="I923" s="114"/>
      <c r="J923" s="114"/>
      <c r="K923" s="114"/>
      <c r="L923" s="114"/>
      <c r="M923" s="114"/>
      <c r="N923" s="114"/>
      <c r="O923" s="114"/>
      <c r="P923" s="115"/>
      <c r="Q923" s="116"/>
      <c r="R923" s="10"/>
      <c r="S923" s="10"/>
      <c r="T923" s="81"/>
      <c r="U923" s="357"/>
      <c r="V923" s="358"/>
    </row>
    <row r="924" spans="1:22" ht="15.75" x14ac:dyDescent="0.25">
      <c r="A924" s="207" t="s">
        <v>981</v>
      </c>
      <c r="B924" s="171"/>
      <c r="C924" s="171"/>
      <c r="D924" s="113"/>
      <c r="E924" s="113"/>
      <c r="F924" s="113"/>
      <c r="G924" s="114"/>
      <c r="H924" s="114"/>
      <c r="I924" s="114"/>
      <c r="J924" s="114"/>
      <c r="K924" s="114"/>
      <c r="L924" s="114"/>
      <c r="M924" s="114"/>
      <c r="N924" s="114"/>
      <c r="O924" s="114"/>
      <c r="P924" s="115"/>
      <c r="Q924" s="116"/>
      <c r="R924" s="10"/>
      <c r="S924" s="10"/>
      <c r="T924" s="81"/>
      <c r="U924" s="357"/>
      <c r="V924" s="358"/>
    </row>
    <row r="925" spans="1:22" ht="15.75" x14ac:dyDescent="0.25">
      <c r="A925" s="207" t="s">
        <v>982</v>
      </c>
      <c r="B925" s="171"/>
      <c r="C925" s="171"/>
      <c r="D925" s="113"/>
      <c r="E925" s="113"/>
      <c r="F925" s="113"/>
      <c r="G925" s="114"/>
      <c r="H925" s="114"/>
      <c r="I925" s="114"/>
      <c r="J925" s="114"/>
      <c r="K925" s="114"/>
      <c r="L925" s="114"/>
      <c r="M925" s="114"/>
      <c r="N925" s="114"/>
      <c r="O925" s="114"/>
      <c r="P925" s="115"/>
      <c r="Q925" s="116"/>
      <c r="R925" s="10"/>
      <c r="S925" s="10"/>
      <c r="T925" s="81"/>
      <c r="U925" s="357"/>
      <c r="V925" s="358"/>
    </row>
    <row r="926" spans="1:22" ht="15.75" x14ac:dyDescent="0.25">
      <c r="A926" s="207" t="s">
        <v>983</v>
      </c>
      <c r="B926" s="171"/>
      <c r="C926" s="171"/>
      <c r="D926" s="113"/>
      <c r="E926" s="113"/>
      <c r="F926" s="113"/>
      <c r="G926" s="114"/>
      <c r="H926" s="114"/>
      <c r="I926" s="114"/>
      <c r="J926" s="114"/>
      <c r="K926" s="114"/>
      <c r="L926" s="114"/>
      <c r="M926" s="114"/>
      <c r="N926" s="114"/>
      <c r="O926" s="114"/>
      <c r="P926" s="115"/>
      <c r="Q926" s="116"/>
      <c r="R926" s="10"/>
      <c r="S926" s="10"/>
      <c r="T926" s="81"/>
      <c r="U926" s="357"/>
      <c r="V926" s="358"/>
    </row>
    <row r="927" spans="1:22" ht="15.75" x14ac:dyDescent="0.25">
      <c r="A927" s="207" t="s">
        <v>984</v>
      </c>
      <c r="B927" s="171"/>
      <c r="C927" s="171"/>
      <c r="D927" s="113"/>
      <c r="E927" s="113"/>
      <c r="F927" s="113"/>
      <c r="G927" s="114"/>
      <c r="H927" s="114"/>
      <c r="I927" s="114"/>
      <c r="J927" s="114"/>
      <c r="K927" s="114"/>
      <c r="L927" s="114"/>
      <c r="M927" s="114"/>
      <c r="N927" s="114"/>
      <c r="O927" s="114"/>
      <c r="P927" s="115"/>
      <c r="Q927" s="116"/>
      <c r="R927" s="10"/>
      <c r="S927" s="10"/>
      <c r="T927" s="81"/>
      <c r="U927" s="357"/>
      <c r="V927" s="358"/>
    </row>
    <row r="928" spans="1:22" ht="15.75" x14ac:dyDescent="0.25">
      <c r="A928" s="207" t="s">
        <v>985</v>
      </c>
      <c r="B928" s="171"/>
      <c r="C928" s="171"/>
      <c r="D928" s="113"/>
      <c r="E928" s="113"/>
      <c r="F928" s="113"/>
      <c r="G928" s="114"/>
      <c r="H928" s="114"/>
      <c r="I928" s="114"/>
      <c r="J928" s="114"/>
      <c r="K928" s="114"/>
      <c r="L928" s="114"/>
      <c r="M928" s="114"/>
      <c r="N928" s="114"/>
      <c r="O928" s="114"/>
      <c r="P928" s="115"/>
      <c r="Q928" s="116"/>
      <c r="R928" s="10"/>
      <c r="S928" s="10"/>
      <c r="T928" s="81"/>
      <c r="U928" s="357"/>
      <c r="V928" s="358"/>
    </row>
    <row r="929" spans="1:22" ht="15.75" x14ac:dyDescent="0.25">
      <c r="A929" s="207" t="s">
        <v>986</v>
      </c>
      <c r="B929" s="171"/>
      <c r="C929" s="171"/>
      <c r="D929" s="113"/>
      <c r="E929" s="113"/>
      <c r="F929" s="113"/>
      <c r="G929" s="114"/>
      <c r="H929" s="114"/>
      <c r="I929" s="114"/>
      <c r="J929" s="114"/>
      <c r="K929" s="114"/>
      <c r="L929" s="114"/>
      <c r="M929" s="114"/>
      <c r="N929" s="114"/>
      <c r="O929" s="114"/>
      <c r="P929" s="115"/>
      <c r="Q929" s="116"/>
      <c r="R929" s="10"/>
      <c r="S929" s="10"/>
      <c r="T929" s="81"/>
      <c r="U929" s="357"/>
      <c r="V929" s="358"/>
    </row>
    <row r="930" spans="1:22" ht="15.75" x14ac:dyDescent="0.25">
      <c r="A930" s="207" t="s">
        <v>987</v>
      </c>
      <c r="B930" s="171"/>
      <c r="C930" s="171"/>
      <c r="D930" s="113"/>
      <c r="E930" s="113"/>
      <c r="F930" s="113"/>
      <c r="G930" s="114"/>
      <c r="H930" s="114"/>
      <c r="I930" s="114"/>
      <c r="J930" s="114"/>
      <c r="K930" s="114"/>
      <c r="L930" s="114"/>
      <c r="M930" s="114"/>
      <c r="N930" s="114"/>
      <c r="O930" s="114"/>
      <c r="P930" s="115"/>
      <c r="Q930" s="116"/>
      <c r="R930" s="10"/>
      <c r="S930" s="10"/>
      <c r="T930" s="81"/>
      <c r="U930" s="357"/>
      <c r="V930" s="358"/>
    </row>
    <row r="931" spans="1:22" ht="15.75" x14ac:dyDescent="0.25">
      <c r="A931" s="207" t="s">
        <v>988</v>
      </c>
      <c r="B931" s="171"/>
      <c r="C931" s="171"/>
      <c r="D931" s="113"/>
      <c r="E931" s="113"/>
      <c r="F931" s="113"/>
      <c r="G931" s="114"/>
      <c r="H931" s="114"/>
      <c r="I931" s="114"/>
      <c r="J931" s="114"/>
      <c r="K931" s="114"/>
      <c r="L931" s="114"/>
      <c r="M931" s="114"/>
      <c r="N931" s="114"/>
      <c r="O931" s="114"/>
      <c r="P931" s="115"/>
      <c r="Q931" s="116"/>
      <c r="R931" s="10"/>
      <c r="S931" s="10"/>
      <c r="T931" s="81"/>
      <c r="U931" s="357"/>
      <c r="V931" s="358"/>
    </row>
    <row r="932" spans="1:22" ht="15.75" x14ac:dyDescent="0.25">
      <c r="A932" s="207" t="s">
        <v>989</v>
      </c>
      <c r="B932" s="171"/>
      <c r="C932" s="171"/>
      <c r="D932" s="113"/>
      <c r="E932" s="113"/>
      <c r="F932" s="113"/>
      <c r="G932" s="114"/>
      <c r="H932" s="114"/>
      <c r="I932" s="114"/>
      <c r="J932" s="114"/>
      <c r="K932" s="114"/>
      <c r="L932" s="114"/>
      <c r="M932" s="114"/>
      <c r="N932" s="114"/>
      <c r="O932" s="114"/>
      <c r="P932" s="115"/>
      <c r="Q932" s="116"/>
      <c r="R932" s="10"/>
      <c r="S932" s="10"/>
      <c r="T932" s="81"/>
      <c r="U932" s="357"/>
      <c r="V932" s="358"/>
    </row>
    <row r="933" spans="1:22" ht="15.75" x14ac:dyDescent="0.25">
      <c r="A933" s="207" t="s">
        <v>990</v>
      </c>
      <c r="B933" s="171"/>
      <c r="C933" s="171"/>
      <c r="D933" s="113"/>
      <c r="E933" s="113"/>
      <c r="F933" s="113"/>
      <c r="G933" s="114"/>
      <c r="H933" s="114"/>
      <c r="I933" s="114"/>
      <c r="J933" s="114"/>
      <c r="K933" s="114"/>
      <c r="L933" s="114"/>
      <c r="M933" s="114"/>
      <c r="N933" s="114"/>
      <c r="O933" s="114"/>
      <c r="P933" s="115"/>
      <c r="Q933" s="116"/>
      <c r="R933" s="10"/>
      <c r="S933" s="10"/>
      <c r="T933" s="81"/>
      <c r="U933" s="357"/>
      <c r="V933" s="358"/>
    </row>
    <row r="934" spans="1:22" ht="15.75" x14ac:dyDescent="0.25">
      <c r="A934" s="207" t="s">
        <v>991</v>
      </c>
      <c r="B934" s="171"/>
      <c r="C934" s="171"/>
      <c r="D934" s="113"/>
      <c r="E934" s="113"/>
      <c r="F934" s="113"/>
      <c r="G934" s="114"/>
      <c r="H934" s="114"/>
      <c r="I934" s="114"/>
      <c r="J934" s="114"/>
      <c r="K934" s="114"/>
      <c r="L934" s="114"/>
      <c r="M934" s="114"/>
      <c r="N934" s="114"/>
      <c r="O934" s="114"/>
      <c r="P934" s="115"/>
      <c r="Q934" s="116"/>
      <c r="R934" s="10"/>
      <c r="S934" s="10"/>
      <c r="T934" s="81"/>
      <c r="U934" s="357"/>
      <c r="V934" s="358"/>
    </row>
    <row r="935" spans="1:22" ht="15.75" x14ac:dyDescent="0.25">
      <c r="A935" s="207" t="s">
        <v>992</v>
      </c>
      <c r="B935" s="171"/>
      <c r="C935" s="171"/>
      <c r="D935" s="113"/>
      <c r="E935" s="113"/>
      <c r="F935" s="113"/>
      <c r="G935" s="114"/>
      <c r="H935" s="114"/>
      <c r="I935" s="114"/>
      <c r="J935" s="114"/>
      <c r="K935" s="114"/>
      <c r="L935" s="114"/>
      <c r="M935" s="114"/>
      <c r="N935" s="114"/>
      <c r="O935" s="114"/>
      <c r="P935" s="115"/>
      <c r="Q935" s="116"/>
      <c r="R935" s="10"/>
      <c r="S935" s="10"/>
      <c r="T935" s="81"/>
      <c r="U935" s="357"/>
      <c r="V935" s="358"/>
    </row>
    <row r="936" spans="1:22" ht="15.75" x14ac:dyDescent="0.25">
      <c r="A936" s="207" t="s">
        <v>993</v>
      </c>
      <c r="B936" s="171"/>
      <c r="C936" s="171"/>
      <c r="D936" s="113"/>
      <c r="E936" s="113"/>
      <c r="F936" s="113"/>
      <c r="G936" s="114"/>
      <c r="H936" s="114"/>
      <c r="I936" s="114"/>
      <c r="J936" s="114"/>
      <c r="K936" s="114"/>
      <c r="L936" s="114"/>
      <c r="M936" s="114"/>
      <c r="N936" s="114"/>
      <c r="O936" s="114"/>
      <c r="P936" s="115"/>
      <c r="Q936" s="116"/>
      <c r="R936" s="10"/>
      <c r="S936" s="10"/>
      <c r="T936" s="81"/>
      <c r="U936" s="357"/>
      <c r="V936" s="358"/>
    </row>
    <row r="937" spans="1:22" ht="15.75" x14ac:dyDescent="0.25">
      <c r="A937" s="207" t="s">
        <v>994</v>
      </c>
      <c r="B937" s="171"/>
      <c r="C937" s="171"/>
      <c r="D937" s="113"/>
      <c r="E937" s="113"/>
      <c r="F937" s="113"/>
      <c r="G937" s="114"/>
      <c r="H937" s="114"/>
      <c r="I937" s="114"/>
      <c r="J937" s="114"/>
      <c r="K937" s="114"/>
      <c r="L937" s="114"/>
      <c r="M937" s="114"/>
      <c r="N937" s="114"/>
      <c r="O937" s="114"/>
      <c r="P937" s="115"/>
      <c r="Q937" s="116"/>
      <c r="R937" s="10"/>
      <c r="S937" s="10"/>
      <c r="T937" s="81"/>
      <c r="U937" s="357"/>
      <c r="V937" s="358"/>
    </row>
    <row r="938" spans="1:22" ht="15.75" x14ac:dyDescent="0.25">
      <c r="A938" s="207" t="s">
        <v>995</v>
      </c>
      <c r="B938" s="171"/>
      <c r="C938" s="171"/>
      <c r="D938" s="113"/>
      <c r="E938" s="113"/>
      <c r="F938" s="113"/>
      <c r="G938" s="114"/>
      <c r="H938" s="114"/>
      <c r="I938" s="114"/>
      <c r="J938" s="114"/>
      <c r="K938" s="114"/>
      <c r="L938" s="114"/>
      <c r="M938" s="114"/>
      <c r="N938" s="114"/>
      <c r="O938" s="114"/>
      <c r="P938" s="115"/>
      <c r="Q938" s="116"/>
      <c r="R938" s="10"/>
      <c r="S938" s="10"/>
      <c r="T938" s="81"/>
      <c r="U938" s="357"/>
      <c r="V938" s="358"/>
    </row>
    <row r="939" spans="1:22" ht="15.75" x14ac:dyDescent="0.25">
      <c r="A939" s="207" t="s">
        <v>996</v>
      </c>
      <c r="B939" s="171"/>
      <c r="C939" s="171"/>
      <c r="D939" s="113"/>
      <c r="E939" s="113"/>
      <c r="F939" s="113"/>
      <c r="G939" s="114"/>
      <c r="H939" s="114"/>
      <c r="I939" s="114"/>
      <c r="J939" s="114"/>
      <c r="K939" s="114"/>
      <c r="L939" s="114"/>
      <c r="M939" s="114"/>
      <c r="N939" s="114"/>
      <c r="O939" s="114"/>
      <c r="P939" s="115"/>
      <c r="Q939" s="116"/>
      <c r="R939" s="10"/>
      <c r="S939" s="10"/>
      <c r="T939" s="81"/>
      <c r="U939" s="357"/>
      <c r="V939" s="358"/>
    </row>
    <row r="940" spans="1:22" ht="15.75" x14ac:dyDescent="0.25">
      <c r="A940" s="207" t="s">
        <v>997</v>
      </c>
      <c r="B940" s="171"/>
      <c r="C940" s="171"/>
      <c r="D940" s="113"/>
      <c r="E940" s="113"/>
      <c r="F940" s="113"/>
      <c r="G940" s="114"/>
      <c r="H940" s="114"/>
      <c r="I940" s="114"/>
      <c r="J940" s="114"/>
      <c r="K940" s="114"/>
      <c r="L940" s="114"/>
      <c r="M940" s="114"/>
      <c r="N940" s="114"/>
      <c r="O940" s="114"/>
      <c r="P940" s="115"/>
      <c r="Q940" s="116"/>
      <c r="R940" s="10"/>
      <c r="S940" s="10"/>
      <c r="T940" s="81"/>
      <c r="U940" s="357"/>
      <c r="V940" s="358"/>
    </row>
    <row r="941" spans="1:22" ht="15.75" x14ac:dyDescent="0.25">
      <c r="A941" s="207" t="s">
        <v>998</v>
      </c>
      <c r="B941" s="171"/>
      <c r="C941" s="171"/>
      <c r="D941" s="113"/>
      <c r="E941" s="113"/>
      <c r="F941" s="113"/>
      <c r="G941" s="114"/>
      <c r="H941" s="114"/>
      <c r="I941" s="114"/>
      <c r="J941" s="114"/>
      <c r="K941" s="114"/>
      <c r="L941" s="114"/>
      <c r="M941" s="114"/>
      <c r="N941" s="114"/>
      <c r="O941" s="114"/>
      <c r="P941" s="115"/>
      <c r="Q941" s="116"/>
      <c r="R941" s="10"/>
      <c r="S941" s="10"/>
      <c r="T941" s="81"/>
      <c r="U941" s="357"/>
      <c r="V941" s="358"/>
    </row>
    <row r="942" spans="1:22" ht="15.75" x14ac:dyDescent="0.25">
      <c r="A942" s="207" t="s">
        <v>999</v>
      </c>
      <c r="B942" s="171"/>
      <c r="C942" s="171"/>
      <c r="D942" s="113"/>
      <c r="E942" s="113"/>
      <c r="F942" s="113"/>
      <c r="G942" s="114"/>
      <c r="H942" s="114"/>
      <c r="I942" s="114"/>
      <c r="J942" s="114"/>
      <c r="K942" s="114"/>
      <c r="L942" s="114"/>
      <c r="M942" s="114"/>
      <c r="N942" s="114"/>
      <c r="O942" s="114"/>
      <c r="P942" s="115"/>
      <c r="Q942" s="116"/>
      <c r="R942" s="10"/>
      <c r="S942" s="10"/>
      <c r="T942" s="81"/>
      <c r="U942" s="357"/>
      <c r="V942" s="358"/>
    </row>
    <row r="943" spans="1:22" ht="15.75" x14ac:dyDescent="0.25">
      <c r="A943" s="207" t="s">
        <v>1000</v>
      </c>
      <c r="B943" s="171"/>
      <c r="C943" s="171"/>
      <c r="D943" s="113"/>
      <c r="E943" s="113"/>
      <c r="F943" s="113"/>
      <c r="G943" s="114"/>
      <c r="H943" s="114"/>
      <c r="I943" s="114"/>
      <c r="J943" s="114"/>
      <c r="K943" s="114"/>
      <c r="L943" s="114"/>
      <c r="M943" s="114"/>
      <c r="N943" s="114"/>
      <c r="O943" s="114"/>
      <c r="P943" s="115"/>
      <c r="Q943" s="116"/>
      <c r="R943" s="10"/>
      <c r="S943" s="10"/>
      <c r="T943" s="81"/>
      <c r="U943" s="357"/>
      <c r="V943" s="358"/>
    </row>
    <row r="944" spans="1:22" ht="15.75" x14ac:dyDescent="0.25">
      <c r="A944" s="207" t="s">
        <v>1001</v>
      </c>
      <c r="B944" s="171"/>
      <c r="C944" s="171"/>
      <c r="D944" s="113"/>
      <c r="E944" s="113"/>
      <c r="F944" s="113"/>
      <c r="G944" s="114"/>
      <c r="H944" s="114"/>
      <c r="I944" s="114"/>
      <c r="J944" s="114"/>
      <c r="K944" s="114"/>
      <c r="L944" s="114"/>
      <c r="M944" s="114"/>
      <c r="N944" s="114"/>
      <c r="O944" s="114"/>
      <c r="P944" s="115"/>
      <c r="Q944" s="116"/>
      <c r="R944" s="10"/>
      <c r="S944" s="10"/>
      <c r="T944" s="81"/>
      <c r="U944" s="357"/>
      <c r="V944" s="358"/>
    </row>
    <row r="945" spans="1:22" ht="15.75" x14ac:dyDescent="0.25">
      <c r="A945" s="207" t="s">
        <v>1002</v>
      </c>
      <c r="B945" s="171"/>
      <c r="C945" s="171"/>
      <c r="D945" s="113"/>
      <c r="E945" s="113"/>
      <c r="F945" s="113"/>
      <c r="G945" s="114"/>
      <c r="H945" s="114"/>
      <c r="I945" s="114"/>
      <c r="J945" s="114"/>
      <c r="K945" s="114"/>
      <c r="L945" s="114"/>
      <c r="M945" s="114"/>
      <c r="N945" s="114"/>
      <c r="O945" s="114"/>
      <c r="P945" s="115"/>
      <c r="Q945" s="116"/>
      <c r="R945" s="10"/>
      <c r="S945" s="10"/>
      <c r="T945" s="81"/>
      <c r="U945" s="357"/>
      <c r="V945" s="358"/>
    </row>
    <row r="946" spans="1:22" ht="15.75" x14ac:dyDescent="0.25">
      <c r="A946" s="207" t="s">
        <v>1003</v>
      </c>
      <c r="B946" s="171"/>
      <c r="C946" s="171"/>
      <c r="D946" s="113"/>
      <c r="E946" s="113"/>
      <c r="F946" s="113"/>
      <c r="G946" s="114"/>
      <c r="H946" s="114"/>
      <c r="I946" s="114"/>
      <c r="J946" s="114"/>
      <c r="K946" s="114"/>
      <c r="L946" s="114"/>
      <c r="M946" s="114"/>
      <c r="N946" s="114"/>
      <c r="O946" s="114"/>
      <c r="P946" s="115"/>
      <c r="Q946" s="116"/>
      <c r="R946" s="10"/>
      <c r="S946" s="10"/>
      <c r="T946" s="81"/>
      <c r="U946" s="357"/>
      <c r="V946" s="358"/>
    </row>
    <row r="947" spans="1:22" ht="15.75" x14ac:dyDescent="0.25">
      <c r="A947" s="207" t="s">
        <v>1004</v>
      </c>
      <c r="B947" s="171"/>
      <c r="C947" s="171"/>
      <c r="D947" s="113"/>
      <c r="E947" s="113"/>
      <c r="F947" s="113"/>
      <c r="G947" s="114"/>
      <c r="H947" s="114"/>
      <c r="I947" s="114"/>
      <c r="J947" s="114"/>
      <c r="K947" s="114"/>
      <c r="L947" s="114"/>
      <c r="M947" s="114"/>
      <c r="N947" s="114"/>
      <c r="O947" s="114"/>
      <c r="P947" s="115"/>
      <c r="Q947" s="116"/>
      <c r="R947" s="10"/>
      <c r="S947" s="10"/>
      <c r="T947" s="81"/>
      <c r="U947" s="357"/>
      <c r="V947" s="358"/>
    </row>
    <row r="948" spans="1:22" ht="15.75" x14ac:dyDescent="0.25">
      <c r="A948" s="207" t="s">
        <v>1005</v>
      </c>
      <c r="B948" s="171"/>
      <c r="C948" s="171"/>
      <c r="D948" s="113"/>
      <c r="E948" s="113"/>
      <c r="F948" s="113"/>
      <c r="G948" s="114"/>
      <c r="H948" s="114"/>
      <c r="I948" s="114"/>
      <c r="J948" s="114"/>
      <c r="K948" s="114"/>
      <c r="L948" s="114"/>
      <c r="M948" s="114"/>
      <c r="N948" s="114"/>
      <c r="O948" s="114"/>
      <c r="P948" s="115"/>
      <c r="Q948" s="116"/>
      <c r="R948" s="10"/>
      <c r="S948" s="10"/>
      <c r="T948" s="81"/>
      <c r="U948" s="357"/>
      <c r="V948" s="358"/>
    </row>
    <row r="949" spans="1:22" ht="15.75" x14ac:dyDescent="0.25">
      <c r="A949" s="207" t="s">
        <v>1006</v>
      </c>
      <c r="B949" s="171"/>
      <c r="C949" s="171"/>
      <c r="D949" s="113"/>
      <c r="E949" s="113"/>
      <c r="F949" s="113"/>
      <c r="G949" s="114"/>
      <c r="H949" s="114"/>
      <c r="I949" s="114"/>
      <c r="J949" s="114"/>
      <c r="K949" s="114"/>
      <c r="L949" s="114"/>
      <c r="M949" s="114"/>
      <c r="N949" s="114"/>
      <c r="O949" s="114"/>
      <c r="P949" s="115"/>
      <c r="Q949" s="116"/>
      <c r="R949" s="10"/>
      <c r="S949" s="10"/>
      <c r="T949" s="81"/>
      <c r="U949" s="357"/>
      <c r="V949" s="358"/>
    </row>
    <row r="950" spans="1:22" ht="15.75" x14ac:dyDescent="0.25">
      <c r="A950" s="207" t="s">
        <v>1007</v>
      </c>
      <c r="B950" s="171"/>
      <c r="C950" s="171"/>
      <c r="D950" s="113"/>
      <c r="E950" s="113"/>
      <c r="F950" s="113"/>
      <c r="G950" s="114"/>
      <c r="H950" s="114"/>
      <c r="I950" s="114"/>
      <c r="J950" s="114"/>
      <c r="K950" s="114"/>
      <c r="L950" s="114"/>
      <c r="M950" s="114"/>
      <c r="N950" s="114"/>
      <c r="O950" s="114"/>
      <c r="P950" s="115"/>
      <c r="Q950" s="116"/>
      <c r="R950" s="10"/>
      <c r="S950" s="10"/>
      <c r="T950" s="81"/>
      <c r="U950" s="357"/>
      <c r="V950" s="358"/>
    </row>
    <row r="951" spans="1:22" ht="15.75" x14ac:dyDescent="0.25">
      <c r="A951" s="207" t="s">
        <v>1008</v>
      </c>
      <c r="B951" s="171"/>
      <c r="C951" s="171"/>
      <c r="D951" s="113"/>
      <c r="E951" s="113"/>
      <c r="F951" s="113"/>
      <c r="G951" s="114"/>
      <c r="H951" s="114"/>
      <c r="I951" s="114"/>
      <c r="J951" s="114"/>
      <c r="K951" s="114"/>
      <c r="L951" s="114"/>
      <c r="M951" s="114"/>
      <c r="N951" s="114"/>
      <c r="O951" s="114"/>
      <c r="P951" s="115"/>
      <c r="Q951" s="116"/>
      <c r="R951" s="10"/>
      <c r="S951" s="10"/>
      <c r="T951" s="81"/>
      <c r="U951" s="357"/>
      <c r="V951" s="358"/>
    </row>
    <row r="952" spans="1:22" ht="15.75" x14ac:dyDescent="0.25">
      <c r="A952" s="207" t="s">
        <v>1009</v>
      </c>
      <c r="B952" s="171"/>
      <c r="C952" s="171"/>
      <c r="D952" s="113"/>
      <c r="E952" s="113"/>
      <c r="F952" s="113"/>
      <c r="G952" s="114"/>
      <c r="H952" s="114"/>
      <c r="I952" s="114"/>
      <c r="J952" s="114"/>
      <c r="K952" s="114"/>
      <c r="L952" s="114"/>
      <c r="M952" s="114"/>
      <c r="N952" s="114"/>
      <c r="O952" s="114"/>
      <c r="P952" s="115"/>
      <c r="Q952" s="116"/>
      <c r="R952" s="10"/>
      <c r="S952" s="10"/>
      <c r="T952" s="81"/>
      <c r="U952" s="357"/>
      <c r="V952" s="358"/>
    </row>
    <row r="953" spans="1:22" ht="15.75" x14ac:dyDescent="0.25">
      <c r="A953" s="207" t="s">
        <v>1010</v>
      </c>
      <c r="B953" s="171"/>
      <c r="C953" s="171"/>
      <c r="D953" s="113"/>
      <c r="E953" s="113"/>
      <c r="F953" s="113"/>
      <c r="G953" s="114"/>
      <c r="H953" s="114"/>
      <c r="I953" s="114"/>
      <c r="J953" s="114"/>
      <c r="K953" s="114"/>
      <c r="L953" s="114"/>
      <c r="M953" s="114"/>
      <c r="N953" s="114"/>
      <c r="O953" s="114"/>
      <c r="P953" s="115"/>
      <c r="Q953" s="116"/>
      <c r="R953" s="10"/>
      <c r="S953" s="10"/>
      <c r="T953" s="81"/>
      <c r="U953" s="357"/>
      <c r="V953" s="358"/>
    </row>
    <row r="954" spans="1:22" ht="15.75" x14ac:dyDescent="0.25">
      <c r="A954" s="207" t="s">
        <v>1011</v>
      </c>
      <c r="B954" s="171"/>
      <c r="C954" s="171"/>
      <c r="D954" s="113"/>
      <c r="E954" s="113"/>
      <c r="F954" s="113"/>
      <c r="G954" s="114"/>
      <c r="H954" s="114"/>
      <c r="I954" s="114"/>
      <c r="J954" s="114"/>
      <c r="K954" s="114"/>
      <c r="L954" s="114"/>
      <c r="M954" s="114"/>
      <c r="N954" s="114"/>
      <c r="O954" s="114"/>
      <c r="P954" s="115"/>
      <c r="Q954" s="116"/>
      <c r="R954" s="10"/>
      <c r="S954" s="10"/>
      <c r="T954" s="81"/>
      <c r="U954" s="357"/>
      <c r="V954" s="358"/>
    </row>
    <row r="955" spans="1:22" ht="15.75" x14ac:dyDescent="0.25">
      <c r="A955" s="207" t="s">
        <v>1012</v>
      </c>
      <c r="B955" s="171"/>
      <c r="C955" s="171"/>
      <c r="D955" s="113"/>
      <c r="E955" s="113"/>
      <c r="F955" s="113"/>
      <c r="G955" s="114"/>
      <c r="H955" s="114"/>
      <c r="I955" s="114"/>
      <c r="J955" s="114"/>
      <c r="K955" s="114"/>
      <c r="L955" s="114"/>
      <c r="M955" s="114"/>
      <c r="N955" s="114"/>
      <c r="O955" s="114"/>
      <c r="P955" s="115"/>
      <c r="Q955" s="116"/>
      <c r="R955" s="10"/>
      <c r="S955" s="10"/>
      <c r="T955" s="81"/>
      <c r="U955" s="357"/>
      <c r="V955" s="358"/>
    </row>
    <row r="956" spans="1:22" ht="15.75" x14ac:dyDescent="0.25">
      <c r="A956" s="207" t="s">
        <v>1013</v>
      </c>
      <c r="B956" s="171"/>
      <c r="C956" s="171"/>
      <c r="D956" s="113"/>
      <c r="E956" s="113"/>
      <c r="F956" s="113"/>
      <c r="G956" s="114"/>
      <c r="H956" s="114"/>
      <c r="I956" s="114"/>
      <c r="J956" s="114"/>
      <c r="K956" s="114"/>
      <c r="L956" s="114"/>
      <c r="M956" s="114"/>
      <c r="N956" s="114"/>
      <c r="O956" s="114"/>
      <c r="P956" s="115"/>
      <c r="Q956" s="116"/>
      <c r="R956" s="10"/>
      <c r="S956" s="10"/>
      <c r="T956" s="81"/>
      <c r="U956" s="357"/>
      <c r="V956" s="358"/>
    </row>
    <row r="957" spans="1:22" ht="15.75" x14ac:dyDescent="0.25">
      <c r="A957" s="207" t="s">
        <v>1014</v>
      </c>
      <c r="B957" s="171"/>
      <c r="C957" s="171"/>
      <c r="D957" s="113"/>
      <c r="E957" s="113"/>
      <c r="F957" s="113"/>
      <c r="G957" s="114"/>
      <c r="H957" s="114"/>
      <c r="I957" s="114"/>
      <c r="J957" s="114"/>
      <c r="K957" s="114"/>
      <c r="L957" s="114"/>
      <c r="M957" s="114"/>
      <c r="N957" s="114"/>
      <c r="O957" s="114"/>
      <c r="P957" s="115"/>
      <c r="Q957" s="116"/>
      <c r="R957" s="10"/>
      <c r="S957" s="10"/>
      <c r="T957" s="81"/>
      <c r="U957" s="357"/>
      <c r="V957" s="358"/>
    </row>
    <row r="958" spans="1:22" ht="15.75" x14ac:dyDescent="0.25">
      <c r="A958" s="207" t="s">
        <v>1015</v>
      </c>
      <c r="B958" s="171"/>
      <c r="C958" s="171"/>
      <c r="D958" s="113"/>
      <c r="E958" s="113"/>
      <c r="F958" s="113"/>
      <c r="G958" s="114"/>
      <c r="H958" s="114"/>
      <c r="I958" s="114"/>
      <c r="J958" s="114"/>
      <c r="K958" s="114"/>
      <c r="L958" s="114"/>
      <c r="M958" s="114"/>
      <c r="N958" s="114"/>
      <c r="O958" s="114"/>
      <c r="P958" s="115"/>
      <c r="Q958" s="116"/>
      <c r="R958" s="10"/>
      <c r="S958" s="10"/>
      <c r="T958" s="81"/>
      <c r="U958" s="357"/>
      <c r="V958" s="358"/>
    </row>
    <row r="959" spans="1:22" ht="15.75" x14ac:dyDescent="0.25">
      <c r="A959" s="207" t="s">
        <v>1016</v>
      </c>
      <c r="B959" s="171"/>
      <c r="C959" s="171"/>
      <c r="D959" s="113"/>
      <c r="E959" s="113"/>
      <c r="F959" s="113"/>
      <c r="G959" s="114"/>
      <c r="H959" s="114"/>
      <c r="I959" s="114"/>
      <c r="J959" s="114"/>
      <c r="K959" s="114"/>
      <c r="L959" s="114"/>
      <c r="M959" s="114"/>
      <c r="N959" s="114"/>
      <c r="O959" s="114"/>
      <c r="P959" s="115"/>
      <c r="Q959" s="116"/>
      <c r="R959" s="10"/>
      <c r="S959" s="10"/>
      <c r="T959" s="81"/>
      <c r="U959" s="357"/>
      <c r="V959" s="358"/>
    </row>
    <row r="960" spans="1:22" ht="15.75" x14ac:dyDescent="0.25">
      <c r="A960" s="207" t="s">
        <v>1017</v>
      </c>
      <c r="B960" s="171"/>
      <c r="C960" s="171"/>
      <c r="D960" s="113"/>
      <c r="E960" s="113"/>
      <c r="F960" s="113"/>
      <c r="G960" s="114"/>
      <c r="H960" s="114"/>
      <c r="I960" s="114"/>
      <c r="J960" s="114"/>
      <c r="K960" s="114"/>
      <c r="L960" s="114"/>
      <c r="M960" s="114"/>
      <c r="N960" s="114"/>
      <c r="O960" s="114"/>
      <c r="P960" s="115"/>
      <c r="Q960" s="116"/>
      <c r="R960" s="10"/>
      <c r="S960" s="10"/>
      <c r="T960" s="81"/>
      <c r="U960" s="357"/>
      <c r="V960" s="358"/>
    </row>
    <row r="961" spans="1:22" ht="15.75" x14ac:dyDescent="0.25">
      <c r="A961" s="207" t="s">
        <v>1018</v>
      </c>
      <c r="B961" s="171"/>
      <c r="C961" s="171"/>
      <c r="D961" s="113"/>
      <c r="E961" s="113"/>
      <c r="F961" s="113"/>
      <c r="G961" s="114"/>
      <c r="H961" s="114"/>
      <c r="I961" s="114"/>
      <c r="J961" s="114"/>
      <c r="K961" s="114"/>
      <c r="L961" s="114"/>
      <c r="M961" s="114"/>
      <c r="N961" s="114"/>
      <c r="O961" s="114"/>
      <c r="P961" s="115"/>
      <c r="Q961" s="116"/>
      <c r="R961" s="10"/>
      <c r="S961" s="10"/>
      <c r="T961" s="81"/>
      <c r="U961" s="357"/>
      <c r="V961" s="358"/>
    </row>
    <row r="962" spans="1:22" ht="15.75" x14ac:dyDescent="0.25">
      <c r="A962" s="207" t="s">
        <v>1019</v>
      </c>
      <c r="B962" s="171"/>
      <c r="C962" s="171"/>
      <c r="D962" s="113"/>
      <c r="E962" s="113"/>
      <c r="F962" s="113"/>
      <c r="G962" s="114"/>
      <c r="H962" s="114"/>
      <c r="I962" s="114"/>
      <c r="J962" s="114"/>
      <c r="K962" s="114"/>
      <c r="L962" s="114"/>
      <c r="M962" s="114"/>
      <c r="N962" s="114"/>
      <c r="O962" s="114"/>
      <c r="P962" s="115"/>
      <c r="Q962" s="116"/>
      <c r="R962" s="10"/>
      <c r="S962" s="10"/>
      <c r="T962" s="81"/>
      <c r="U962" s="357"/>
      <c r="V962" s="358"/>
    </row>
    <row r="963" spans="1:22" ht="15.75" x14ac:dyDescent="0.25">
      <c r="A963" s="207" t="s">
        <v>1020</v>
      </c>
      <c r="B963" s="171"/>
      <c r="C963" s="171"/>
      <c r="D963" s="113"/>
      <c r="E963" s="113"/>
      <c r="F963" s="113"/>
      <c r="G963" s="114"/>
      <c r="H963" s="114"/>
      <c r="I963" s="114"/>
      <c r="J963" s="114"/>
      <c r="K963" s="114"/>
      <c r="L963" s="114"/>
      <c r="M963" s="114"/>
      <c r="N963" s="114"/>
      <c r="O963" s="114"/>
      <c r="P963" s="115"/>
      <c r="Q963" s="116"/>
      <c r="R963" s="10"/>
      <c r="S963" s="10"/>
      <c r="T963" s="81"/>
      <c r="U963" s="357"/>
      <c r="V963" s="358"/>
    </row>
    <row r="964" spans="1:22" ht="15.75" x14ac:dyDescent="0.25">
      <c r="A964" s="207" t="s">
        <v>1021</v>
      </c>
      <c r="B964" s="171"/>
      <c r="C964" s="171"/>
      <c r="D964" s="113"/>
      <c r="E964" s="113"/>
      <c r="F964" s="113"/>
      <c r="G964" s="114"/>
      <c r="H964" s="114"/>
      <c r="I964" s="114"/>
      <c r="J964" s="114"/>
      <c r="K964" s="114"/>
      <c r="L964" s="114"/>
      <c r="M964" s="114"/>
      <c r="N964" s="114"/>
      <c r="O964" s="114"/>
      <c r="P964" s="115"/>
      <c r="Q964" s="116"/>
      <c r="R964" s="10"/>
      <c r="S964" s="10"/>
      <c r="T964" s="81"/>
      <c r="U964" s="357"/>
      <c r="V964" s="358"/>
    </row>
    <row r="965" spans="1:22" ht="15.75" x14ac:dyDescent="0.25">
      <c r="A965" s="207" t="s">
        <v>1022</v>
      </c>
      <c r="B965" s="171"/>
      <c r="C965" s="171"/>
      <c r="D965" s="113"/>
      <c r="E965" s="113"/>
      <c r="F965" s="113"/>
      <c r="G965" s="114"/>
      <c r="H965" s="114"/>
      <c r="I965" s="114"/>
      <c r="J965" s="114"/>
      <c r="K965" s="114"/>
      <c r="L965" s="114"/>
      <c r="M965" s="114"/>
      <c r="N965" s="114"/>
      <c r="O965" s="114"/>
      <c r="P965" s="115"/>
      <c r="Q965" s="116"/>
      <c r="R965" s="10"/>
      <c r="S965" s="10"/>
      <c r="T965" s="81"/>
      <c r="U965" s="357"/>
      <c r="V965" s="358"/>
    </row>
    <row r="966" spans="1:22" ht="15.75" x14ac:dyDescent="0.25">
      <c r="A966" s="207" t="s">
        <v>1023</v>
      </c>
      <c r="B966" s="171"/>
      <c r="C966" s="171"/>
      <c r="D966" s="113"/>
      <c r="E966" s="113"/>
      <c r="F966" s="113"/>
      <c r="G966" s="114"/>
      <c r="H966" s="114"/>
      <c r="I966" s="114"/>
      <c r="J966" s="114"/>
      <c r="K966" s="114"/>
      <c r="L966" s="114"/>
      <c r="M966" s="114"/>
      <c r="N966" s="114"/>
      <c r="O966" s="114"/>
      <c r="P966" s="115"/>
      <c r="Q966" s="116"/>
      <c r="R966" s="10"/>
      <c r="S966" s="10"/>
      <c r="T966" s="81"/>
      <c r="U966" s="357"/>
      <c r="V966" s="358"/>
    </row>
    <row r="967" spans="1:22" ht="15.75" x14ac:dyDescent="0.25">
      <c r="A967" s="207" t="s">
        <v>1024</v>
      </c>
      <c r="B967" s="171"/>
      <c r="C967" s="171"/>
      <c r="D967" s="113"/>
      <c r="E967" s="113"/>
      <c r="F967" s="113"/>
      <c r="G967" s="114"/>
      <c r="H967" s="114"/>
      <c r="I967" s="114"/>
      <c r="J967" s="114"/>
      <c r="K967" s="114"/>
      <c r="L967" s="114"/>
      <c r="M967" s="114"/>
      <c r="N967" s="114"/>
      <c r="O967" s="114"/>
      <c r="P967" s="115"/>
      <c r="Q967" s="116"/>
      <c r="R967" s="10"/>
      <c r="S967" s="10"/>
      <c r="T967" s="81"/>
      <c r="U967" s="357"/>
      <c r="V967" s="358"/>
    </row>
    <row r="968" spans="1:22" ht="15.75" x14ac:dyDescent="0.25">
      <c r="A968" s="207" t="s">
        <v>1025</v>
      </c>
      <c r="B968" s="171"/>
      <c r="C968" s="171"/>
      <c r="D968" s="113"/>
      <c r="E968" s="113"/>
      <c r="F968" s="113"/>
      <c r="G968" s="114"/>
      <c r="H968" s="114"/>
      <c r="I968" s="114"/>
      <c r="J968" s="114"/>
      <c r="K968" s="114"/>
      <c r="L968" s="114"/>
      <c r="M968" s="114"/>
      <c r="N968" s="114"/>
      <c r="O968" s="114"/>
      <c r="P968" s="115"/>
      <c r="Q968" s="116"/>
      <c r="R968" s="10"/>
      <c r="S968" s="10"/>
      <c r="T968" s="81"/>
      <c r="U968" s="357"/>
      <c r="V968" s="358"/>
    </row>
    <row r="969" spans="1:22" ht="15.75" x14ac:dyDescent="0.25">
      <c r="A969" s="207" t="s">
        <v>1026</v>
      </c>
      <c r="B969" s="171"/>
      <c r="C969" s="171"/>
      <c r="D969" s="113"/>
      <c r="E969" s="113"/>
      <c r="F969" s="113"/>
      <c r="G969" s="114"/>
      <c r="H969" s="114"/>
      <c r="I969" s="114"/>
      <c r="J969" s="114"/>
      <c r="K969" s="114"/>
      <c r="L969" s="114"/>
      <c r="M969" s="114"/>
      <c r="N969" s="114"/>
      <c r="O969" s="114"/>
      <c r="P969" s="115"/>
      <c r="Q969" s="116"/>
      <c r="R969" s="10"/>
      <c r="S969" s="10"/>
      <c r="T969" s="81"/>
      <c r="U969" s="357"/>
      <c r="V969" s="358"/>
    </row>
    <row r="970" spans="1:22" ht="15.75" x14ac:dyDescent="0.25">
      <c r="A970" s="207" t="s">
        <v>1027</v>
      </c>
      <c r="B970" s="171"/>
      <c r="C970" s="171"/>
      <c r="D970" s="113"/>
      <c r="E970" s="113"/>
      <c r="F970" s="113"/>
      <c r="G970" s="114"/>
      <c r="H970" s="114"/>
      <c r="I970" s="114"/>
      <c r="J970" s="114"/>
      <c r="K970" s="114"/>
      <c r="L970" s="114"/>
      <c r="M970" s="114"/>
      <c r="N970" s="114"/>
      <c r="O970" s="114"/>
      <c r="P970" s="115"/>
      <c r="Q970" s="116"/>
      <c r="R970" s="10"/>
      <c r="S970" s="10"/>
      <c r="T970" s="81"/>
      <c r="U970" s="357"/>
      <c r="V970" s="358"/>
    </row>
    <row r="971" spans="1:22" ht="15.75" x14ac:dyDescent="0.25">
      <c r="A971" s="207" t="s">
        <v>1028</v>
      </c>
      <c r="B971" s="171"/>
      <c r="C971" s="171"/>
      <c r="D971" s="113"/>
      <c r="E971" s="113"/>
      <c r="F971" s="113"/>
      <c r="G971" s="114"/>
      <c r="H971" s="114"/>
      <c r="I971" s="114"/>
      <c r="J971" s="114"/>
      <c r="K971" s="114"/>
      <c r="L971" s="114"/>
      <c r="M971" s="114"/>
      <c r="N971" s="114"/>
      <c r="O971" s="114"/>
      <c r="P971" s="115"/>
      <c r="Q971" s="116"/>
      <c r="R971" s="10"/>
      <c r="S971" s="10"/>
      <c r="T971" s="81"/>
      <c r="U971" s="357"/>
      <c r="V971" s="358"/>
    </row>
    <row r="972" spans="1:22" ht="15.75" x14ac:dyDescent="0.25">
      <c r="A972" s="207" t="s">
        <v>1029</v>
      </c>
      <c r="B972" s="171"/>
      <c r="C972" s="171"/>
      <c r="D972" s="113"/>
      <c r="E972" s="113"/>
      <c r="F972" s="113"/>
      <c r="G972" s="114"/>
      <c r="H972" s="114"/>
      <c r="I972" s="114"/>
      <c r="J972" s="114"/>
      <c r="K972" s="114"/>
      <c r="L972" s="114"/>
      <c r="M972" s="114"/>
      <c r="N972" s="114"/>
      <c r="O972" s="114"/>
      <c r="P972" s="115"/>
      <c r="Q972" s="116"/>
      <c r="R972" s="10"/>
      <c r="S972" s="10"/>
      <c r="T972" s="81"/>
      <c r="U972" s="357"/>
      <c r="V972" s="358"/>
    </row>
    <row r="973" spans="1:22" ht="15.75" x14ac:dyDescent="0.25">
      <c r="A973" s="207" t="s">
        <v>1030</v>
      </c>
      <c r="B973" s="171"/>
      <c r="C973" s="171"/>
      <c r="D973" s="113"/>
      <c r="E973" s="113"/>
      <c r="F973" s="113"/>
      <c r="G973" s="114"/>
      <c r="H973" s="114"/>
      <c r="I973" s="114"/>
      <c r="J973" s="114"/>
      <c r="K973" s="114"/>
      <c r="L973" s="114"/>
      <c r="M973" s="114"/>
      <c r="N973" s="114"/>
      <c r="O973" s="114"/>
      <c r="P973" s="115"/>
      <c r="Q973" s="116"/>
      <c r="R973" s="10"/>
      <c r="S973" s="10"/>
      <c r="T973" s="81"/>
      <c r="U973" s="357"/>
      <c r="V973" s="358"/>
    </row>
    <row r="974" spans="1:22" ht="15.75" x14ac:dyDescent="0.25">
      <c r="A974" s="207" t="s">
        <v>1031</v>
      </c>
      <c r="B974" s="171"/>
      <c r="C974" s="171"/>
      <c r="D974" s="113"/>
      <c r="E974" s="113"/>
      <c r="F974" s="113"/>
      <c r="G974" s="114"/>
      <c r="H974" s="114"/>
      <c r="I974" s="114"/>
      <c r="J974" s="114"/>
      <c r="K974" s="114"/>
      <c r="L974" s="114"/>
      <c r="M974" s="114"/>
      <c r="N974" s="114"/>
      <c r="O974" s="114"/>
      <c r="P974" s="115"/>
      <c r="Q974" s="116"/>
      <c r="R974" s="10"/>
      <c r="S974" s="10"/>
      <c r="T974" s="81"/>
      <c r="U974" s="357"/>
      <c r="V974" s="358"/>
    </row>
    <row r="975" spans="1:22" ht="15.75" x14ac:dyDescent="0.25">
      <c r="A975" s="207" t="s">
        <v>1032</v>
      </c>
      <c r="B975" s="171"/>
      <c r="C975" s="171"/>
      <c r="D975" s="113"/>
      <c r="E975" s="113"/>
      <c r="F975" s="113"/>
      <c r="G975" s="114"/>
      <c r="H975" s="114"/>
      <c r="I975" s="114"/>
      <c r="J975" s="114"/>
      <c r="K975" s="114"/>
      <c r="L975" s="114"/>
      <c r="M975" s="114"/>
      <c r="N975" s="114"/>
      <c r="O975" s="114"/>
      <c r="P975" s="115"/>
      <c r="Q975" s="116"/>
      <c r="R975" s="10"/>
      <c r="S975" s="10"/>
      <c r="T975" s="81"/>
      <c r="U975" s="357"/>
      <c r="V975" s="358"/>
    </row>
    <row r="976" spans="1:22" ht="15.75" x14ac:dyDescent="0.25">
      <c r="A976" s="207" t="s">
        <v>1033</v>
      </c>
      <c r="B976" s="171"/>
      <c r="C976" s="171"/>
      <c r="D976" s="113"/>
      <c r="E976" s="113"/>
      <c r="F976" s="113"/>
      <c r="G976" s="114"/>
      <c r="H976" s="114"/>
      <c r="I976" s="114"/>
      <c r="J976" s="114"/>
      <c r="K976" s="114"/>
      <c r="L976" s="114"/>
      <c r="M976" s="114"/>
      <c r="N976" s="114"/>
      <c r="O976" s="114"/>
      <c r="P976" s="115"/>
      <c r="Q976" s="116"/>
      <c r="R976" s="10"/>
      <c r="S976" s="10"/>
      <c r="T976" s="81"/>
      <c r="U976" s="357"/>
      <c r="V976" s="358"/>
    </row>
    <row r="977" spans="1:22" ht="15.75" x14ac:dyDescent="0.25">
      <c r="A977" s="207" t="s">
        <v>1034</v>
      </c>
      <c r="B977" s="171"/>
      <c r="C977" s="171"/>
      <c r="D977" s="113"/>
      <c r="E977" s="113"/>
      <c r="F977" s="113"/>
      <c r="G977" s="114"/>
      <c r="H977" s="114"/>
      <c r="I977" s="114"/>
      <c r="J977" s="114"/>
      <c r="K977" s="114"/>
      <c r="L977" s="114"/>
      <c r="M977" s="114"/>
      <c r="N977" s="114"/>
      <c r="O977" s="114"/>
      <c r="P977" s="115"/>
      <c r="Q977" s="116"/>
      <c r="R977" s="10"/>
      <c r="S977" s="10"/>
      <c r="T977" s="81"/>
      <c r="U977" s="357"/>
      <c r="V977" s="358"/>
    </row>
    <row r="978" spans="1:22" ht="15.75" x14ac:dyDescent="0.25">
      <c r="A978" s="207" t="s">
        <v>1035</v>
      </c>
      <c r="B978" s="171"/>
      <c r="C978" s="171"/>
      <c r="D978" s="113"/>
      <c r="E978" s="113"/>
      <c r="F978" s="113"/>
      <c r="G978" s="114"/>
      <c r="H978" s="114"/>
      <c r="I978" s="114"/>
      <c r="J978" s="114"/>
      <c r="K978" s="114"/>
      <c r="L978" s="114"/>
      <c r="M978" s="114"/>
      <c r="N978" s="114"/>
      <c r="O978" s="114"/>
      <c r="P978" s="115"/>
      <c r="Q978" s="116"/>
      <c r="R978" s="10"/>
      <c r="S978" s="10"/>
      <c r="T978" s="81"/>
      <c r="U978" s="357"/>
      <c r="V978" s="358"/>
    </row>
    <row r="979" spans="1:22" ht="15.75" x14ac:dyDescent="0.25">
      <c r="A979" s="207" t="s">
        <v>1036</v>
      </c>
      <c r="B979" s="171"/>
      <c r="C979" s="171"/>
      <c r="D979" s="113"/>
      <c r="E979" s="113"/>
      <c r="F979" s="113"/>
      <c r="G979" s="114"/>
      <c r="H979" s="114"/>
      <c r="I979" s="114"/>
      <c r="J979" s="114"/>
      <c r="K979" s="114"/>
      <c r="L979" s="114"/>
      <c r="M979" s="114"/>
      <c r="N979" s="114"/>
      <c r="O979" s="114"/>
      <c r="P979" s="115"/>
      <c r="Q979" s="116"/>
      <c r="R979" s="10"/>
      <c r="S979" s="10"/>
      <c r="T979" s="81"/>
      <c r="U979" s="357"/>
      <c r="V979" s="358"/>
    </row>
    <row r="980" spans="1:22" ht="15.75" x14ac:dyDescent="0.25">
      <c r="A980" s="207" t="s">
        <v>1037</v>
      </c>
      <c r="B980" s="171"/>
      <c r="C980" s="171"/>
      <c r="D980" s="113"/>
      <c r="E980" s="113"/>
      <c r="F980" s="113"/>
      <c r="G980" s="114"/>
      <c r="H980" s="114"/>
      <c r="I980" s="114"/>
      <c r="J980" s="114"/>
      <c r="K980" s="114"/>
      <c r="L980" s="114"/>
      <c r="M980" s="114"/>
      <c r="N980" s="114"/>
      <c r="O980" s="114"/>
      <c r="P980" s="115"/>
      <c r="Q980" s="116"/>
      <c r="R980" s="10"/>
      <c r="S980" s="10"/>
      <c r="T980" s="81"/>
      <c r="U980" s="357"/>
      <c r="V980" s="358"/>
    </row>
    <row r="981" spans="1:22" ht="15.75" x14ac:dyDescent="0.25">
      <c r="A981" s="207" t="s">
        <v>1038</v>
      </c>
      <c r="B981" s="171"/>
      <c r="C981" s="171"/>
      <c r="D981" s="113"/>
      <c r="E981" s="113"/>
      <c r="F981" s="113"/>
      <c r="G981" s="114"/>
      <c r="H981" s="114"/>
      <c r="I981" s="114"/>
      <c r="J981" s="114"/>
      <c r="K981" s="114"/>
      <c r="L981" s="114"/>
      <c r="M981" s="114"/>
      <c r="N981" s="114"/>
      <c r="O981" s="114"/>
      <c r="P981" s="115"/>
      <c r="Q981" s="116"/>
      <c r="R981" s="10"/>
      <c r="S981" s="10"/>
      <c r="T981" s="81"/>
      <c r="U981" s="357"/>
      <c r="V981" s="358"/>
    </row>
    <row r="982" spans="1:22" ht="15.75" x14ac:dyDescent="0.25">
      <c r="A982" s="207" t="s">
        <v>1039</v>
      </c>
      <c r="B982" s="171"/>
      <c r="C982" s="171"/>
      <c r="D982" s="113"/>
      <c r="E982" s="113"/>
      <c r="F982" s="113"/>
      <c r="G982" s="114"/>
      <c r="H982" s="114"/>
      <c r="I982" s="114"/>
      <c r="J982" s="114"/>
      <c r="K982" s="114"/>
      <c r="L982" s="114"/>
      <c r="M982" s="114"/>
      <c r="N982" s="114"/>
      <c r="O982" s="114"/>
      <c r="P982" s="115"/>
      <c r="Q982" s="116"/>
      <c r="R982" s="10"/>
      <c r="S982" s="10"/>
      <c r="T982" s="81"/>
      <c r="U982" s="357"/>
      <c r="V982" s="358"/>
    </row>
    <row r="983" spans="1:22" ht="15.75" x14ac:dyDescent="0.25">
      <c r="A983" s="207" t="s">
        <v>1040</v>
      </c>
      <c r="B983" s="171"/>
      <c r="C983" s="171"/>
      <c r="D983" s="113"/>
      <c r="E983" s="113"/>
      <c r="F983" s="113"/>
      <c r="G983" s="114"/>
      <c r="H983" s="114"/>
      <c r="I983" s="114"/>
      <c r="J983" s="114"/>
      <c r="K983" s="114"/>
      <c r="L983" s="114"/>
      <c r="M983" s="114"/>
      <c r="N983" s="114"/>
      <c r="O983" s="114"/>
      <c r="P983" s="115"/>
      <c r="Q983" s="116"/>
      <c r="R983" s="10"/>
      <c r="S983" s="10"/>
      <c r="T983" s="81"/>
      <c r="U983" s="357"/>
      <c r="V983" s="358"/>
    </row>
    <row r="984" spans="1:22" ht="15.75" x14ac:dyDescent="0.25">
      <c r="A984" s="207" t="s">
        <v>1041</v>
      </c>
      <c r="B984" s="171"/>
      <c r="C984" s="171"/>
      <c r="D984" s="113"/>
      <c r="E984" s="113"/>
      <c r="F984" s="113"/>
      <c r="G984" s="114"/>
      <c r="H984" s="114"/>
      <c r="I984" s="114"/>
      <c r="J984" s="114"/>
      <c r="K984" s="114"/>
      <c r="L984" s="114"/>
      <c r="M984" s="114"/>
      <c r="N984" s="114"/>
      <c r="O984" s="114"/>
      <c r="P984" s="115"/>
      <c r="Q984" s="116"/>
      <c r="R984" s="10"/>
      <c r="S984" s="10"/>
      <c r="T984" s="81"/>
      <c r="U984" s="357"/>
      <c r="V984" s="358"/>
    </row>
    <row r="985" spans="1:22" ht="15.75" x14ac:dyDescent="0.25">
      <c r="A985" s="207" t="s">
        <v>1042</v>
      </c>
      <c r="B985" s="171"/>
      <c r="C985" s="171"/>
      <c r="D985" s="113"/>
      <c r="E985" s="113"/>
      <c r="F985" s="113"/>
      <c r="G985" s="114"/>
      <c r="H985" s="114"/>
      <c r="I985" s="114"/>
      <c r="J985" s="114"/>
      <c r="K985" s="114"/>
      <c r="L985" s="114"/>
      <c r="M985" s="114"/>
      <c r="N985" s="114"/>
      <c r="O985" s="114"/>
      <c r="P985" s="115"/>
      <c r="Q985" s="116"/>
      <c r="R985" s="10"/>
      <c r="S985" s="10"/>
      <c r="T985" s="81"/>
      <c r="U985" s="357"/>
      <c r="V985" s="358"/>
    </row>
    <row r="986" spans="1:22" ht="15.75" x14ac:dyDescent="0.25">
      <c r="A986" s="207" t="s">
        <v>1043</v>
      </c>
      <c r="B986" s="171"/>
      <c r="C986" s="171"/>
      <c r="D986" s="113"/>
      <c r="E986" s="113"/>
      <c r="F986" s="113"/>
      <c r="G986" s="114"/>
      <c r="H986" s="114"/>
      <c r="I986" s="114"/>
      <c r="J986" s="114"/>
      <c r="K986" s="114"/>
      <c r="L986" s="114"/>
      <c r="M986" s="114"/>
      <c r="N986" s="114"/>
      <c r="O986" s="114"/>
      <c r="P986" s="115"/>
      <c r="Q986" s="116"/>
      <c r="R986" s="10"/>
      <c r="S986" s="10"/>
      <c r="T986" s="81"/>
      <c r="U986" s="357"/>
      <c r="V986" s="358"/>
    </row>
    <row r="987" spans="1:22" ht="15.75" x14ac:dyDescent="0.25">
      <c r="A987" s="207" t="s">
        <v>1044</v>
      </c>
      <c r="B987" s="171"/>
      <c r="C987" s="171"/>
      <c r="D987" s="113"/>
      <c r="E987" s="113"/>
      <c r="F987" s="113"/>
      <c r="G987" s="114"/>
      <c r="H987" s="114"/>
      <c r="I987" s="114"/>
      <c r="J987" s="114"/>
      <c r="K987" s="114"/>
      <c r="L987" s="114"/>
      <c r="M987" s="114"/>
      <c r="N987" s="114"/>
      <c r="O987" s="114"/>
      <c r="P987" s="115"/>
      <c r="Q987" s="116"/>
      <c r="R987" s="10"/>
      <c r="S987" s="10"/>
      <c r="T987" s="81"/>
      <c r="U987" s="357"/>
      <c r="V987" s="358"/>
    </row>
    <row r="988" spans="1:22" ht="15.75" x14ac:dyDescent="0.25">
      <c r="A988" s="207" t="s">
        <v>1045</v>
      </c>
      <c r="B988" s="171"/>
      <c r="C988" s="171"/>
      <c r="D988" s="113"/>
      <c r="E988" s="113"/>
      <c r="F988" s="113"/>
      <c r="G988" s="114"/>
      <c r="H988" s="114"/>
      <c r="I988" s="114"/>
      <c r="J988" s="114"/>
      <c r="K988" s="114"/>
      <c r="L988" s="114"/>
      <c r="M988" s="114"/>
      <c r="N988" s="114"/>
      <c r="O988" s="114"/>
      <c r="P988" s="115"/>
      <c r="Q988" s="116"/>
      <c r="R988" s="10"/>
      <c r="S988" s="10"/>
      <c r="T988" s="81"/>
      <c r="U988" s="357"/>
      <c r="V988" s="358"/>
    </row>
    <row r="989" spans="1:22" ht="15.75" x14ac:dyDescent="0.25">
      <c r="A989" s="207" t="s">
        <v>1046</v>
      </c>
      <c r="B989" s="171"/>
      <c r="C989" s="171"/>
      <c r="D989" s="113"/>
      <c r="E989" s="113"/>
      <c r="F989" s="113"/>
      <c r="G989" s="114"/>
      <c r="H989" s="114"/>
      <c r="I989" s="114"/>
      <c r="J989" s="114"/>
      <c r="K989" s="114"/>
      <c r="L989" s="114"/>
      <c r="M989" s="114"/>
      <c r="N989" s="114"/>
      <c r="O989" s="114"/>
      <c r="P989" s="115"/>
      <c r="Q989" s="116"/>
      <c r="R989" s="10"/>
      <c r="S989" s="10"/>
      <c r="T989" s="81"/>
      <c r="U989" s="357"/>
      <c r="V989" s="358"/>
    </row>
    <row r="990" spans="1:22" ht="15.75" x14ac:dyDescent="0.25">
      <c r="A990" s="207" t="s">
        <v>1047</v>
      </c>
      <c r="B990" s="171"/>
      <c r="C990" s="171"/>
      <c r="D990" s="113"/>
      <c r="E990" s="113"/>
      <c r="F990" s="113"/>
      <c r="G990" s="114"/>
      <c r="H990" s="114"/>
      <c r="I990" s="114"/>
      <c r="J990" s="114"/>
      <c r="K990" s="114"/>
      <c r="L990" s="114"/>
      <c r="M990" s="114"/>
      <c r="N990" s="114"/>
      <c r="O990" s="114"/>
      <c r="P990" s="115"/>
      <c r="Q990" s="116"/>
      <c r="R990" s="10"/>
      <c r="S990" s="10"/>
      <c r="T990" s="81"/>
      <c r="U990" s="357"/>
      <c r="V990" s="358"/>
    </row>
    <row r="991" spans="1:22" ht="15.75" x14ac:dyDescent="0.25">
      <c r="A991" s="207" t="s">
        <v>1048</v>
      </c>
      <c r="B991" s="171"/>
      <c r="C991" s="171"/>
      <c r="D991" s="113"/>
      <c r="E991" s="113"/>
      <c r="F991" s="113"/>
      <c r="G991" s="114"/>
      <c r="H991" s="114"/>
      <c r="I991" s="114"/>
      <c r="J991" s="114"/>
      <c r="K991" s="114"/>
      <c r="L991" s="114"/>
      <c r="M991" s="114"/>
      <c r="N991" s="114"/>
      <c r="O991" s="114"/>
      <c r="P991" s="115"/>
      <c r="Q991" s="116"/>
      <c r="R991" s="10"/>
      <c r="S991" s="10"/>
      <c r="T991" s="81"/>
      <c r="U991" s="357"/>
      <c r="V991" s="358"/>
    </row>
    <row r="992" spans="1:22" ht="15.75" x14ac:dyDescent="0.25">
      <c r="A992" s="207" t="s">
        <v>1049</v>
      </c>
      <c r="B992" s="171"/>
      <c r="C992" s="171"/>
      <c r="D992" s="113"/>
      <c r="E992" s="113"/>
      <c r="F992" s="113"/>
      <c r="G992" s="114"/>
      <c r="H992" s="114"/>
      <c r="I992" s="114"/>
      <c r="J992" s="114"/>
      <c r="K992" s="114"/>
      <c r="L992" s="114"/>
      <c r="M992" s="114"/>
      <c r="N992" s="114"/>
      <c r="O992" s="114"/>
      <c r="P992" s="115"/>
      <c r="Q992" s="116"/>
      <c r="R992" s="10"/>
      <c r="S992" s="10"/>
      <c r="T992" s="81"/>
      <c r="U992" s="357"/>
      <c r="V992" s="358"/>
    </row>
    <row r="993" spans="1:22" ht="15.75" x14ac:dyDescent="0.25">
      <c r="A993" s="207" t="s">
        <v>1050</v>
      </c>
      <c r="B993" s="171"/>
      <c r="C993" s="171"/>
      <c r="D993" s="113"/>
      <c r="E993" s="113"/>
      <c r="F993" s="113"/>
      <c r="G993" s="114"/>
      <c r="H993" s="114"/>
      <c r="I993" s="114"/>
      <c r="J993" s="114"/>
      <c r="K993" s="114"/>
      <c r="L993" s="114"/>
      <c r="M993" s="114"/>
      <c r="N993" s="114"/>
      <c r="O993" s="114"/>
      <c r="P993" s="115"/>
      <c r="Q993" s="116"/>
      <c r="R993" s="10"/>
      <c r="S993" s="10"/>
      <c r="T993" s="81"/>
      <c r="U993" s="357"/>
      <c r="V993" s="358"/>
    </row>
    <row r="994" spans="1:22" ht="15.75" x14ac:dyDescent="0.25">
      <c r="A994" s="207" t="s">
        <v>1051</v>
      </c>
      <c r="B994" s="171"/>
      <c r="C994" s="171"/>
      <c r="D994" s="113"/>
      <c r="E994" s="113"/>
      <c r="F994" s="113"/>
      <c r="G994" s="114"/>
      <c r="H994" s="114"/>
      <c r="I994" s="114"/>
      <c r="J994" s="114"/>
      <c r="K994" s="114"/>
      <c r="L994" s="114"/>
      <c r="M994" s="114"/>
      <c r="N994" s="114"/>
      <c r="O994" s="114"/>
      <c r="P994" s="115"/>
      <c r="Q994" s="116"/>
      <c r="R994" s="10"/>
      <c r="S994" s="10"/>
      <c r="T994" s="81"/>
      <c r="U994" s="357"/>
      <c r="V994" s="358"/>
    </row>
    <row r="995" spans="1:22" ht="15.75" x14ac:dyDescent="0.25">
      <c r="A995" s="207" t="s">
        <v>1052</v>
      </c>
      <c r="B995" s="171"/>
      <c r="C995" s="171"/>
      <c r="D995" s="113"/>
      <c r="E995" s="113"/>
      <c r="F995" s="113"/>
      <c r="G995" s="114"/>
      <c r="H995" s="114"/>
      <c r="I995" s="114"/>
      <c r="J995" s="114"/>
      <c r="K995" s="114"/>
      <c r="L995" s="114"/>
      <c r="M995" s="114"/>
      <c r="N995" s="114"/>
      <c r="O995" s="114"/>
      <c r="P995" s="115"/>
      <c r="Q995" s="116"/>
      <c r="R995" s="10"/>
      <c r="S995" s="10"/>
      <c r="T995" s="81"/>
      <c r="U995" s="357"/>
      <c r="V995" s="358"/>
    </row>
    <row r="996" spans="1:22" ht="15.75" x14ac:dyDescent="0.25">
      <c r="A996" s="207" t="s">
        <v>1053</v>
      </c>
      <c r="B996" s="171"/>
      <c r="C996" s="171"/>
      <c r="D996" s="113"/>
      <c r="E996" s="113"/>
      <c r="F996" s="113"/>
      <c r="G996" s="114"/>
      <c r="H996" s="114"/>
      <c r="I996" s="114"/>
      <c r="J996" s="114"/>
      <c r="K996" s="114"/>
      <c r="L996" s="114"/>
      <c r="M996" s="114"/>
      <c r="N996" s="114"/>
      <c r="O996" s="114"/>
      <c r="P996" s="115"/>
      <c r="Q996" s="116"/>
      <c r="R996" s="10"/>
      <c r="S996" s="10"/>
      <c r="T996" s="81"/>
      <c r="U996" s="357"/>
      <c r="V996" s="358"/>
    </row>
    <row r="997" spans="1:22" ht="15.75" x14ac:dyDescent="0.25">
      <c r="A997" s="207" t="s">
        <v>1054</v>
      </c>
      <c r="B997" s="171"/>
      <c r="C997" s="171"/>
      <c r="D997" s="113"/>
      <c r="E997" s="113"/>
      <c r="F997" s="113"/>
      <c r="G997" s="114"/>
      <c r="H997" s="114"/>
      <c r="I997" s="114"/>
      <c r="J997" s="114"/>
      <c r="K997" s="114"/>
      <c r="L997" s="114"/>
      <c r="M997" s="114"/>
      <c r="N997" s="114"/>
      <c r="O997" s="114"/>
      <c r="P997" s="115"/>
      <c r="Q997" s="116"/>
      <c r="R997" s="10"/>
      <c r="S997" s="10"/>
      <c r="T997" s="81"/>
      <c r="U997" s="357"/>
      <c r="V997" s="358"/>
    </row>
    <row r="998" spans="1:22" ht="15.75" x14ac:dyDescent="0.25">
      <c r="A998" s="207" t="s">
        <v>1055</v>
      </c>
      <c r="B998" s="171"/>
      <c r="C998" s="171"/>
      <c r="D998" s="113"/>
      <c r="E998" s="113"/>
      <c r="F998" s="113"/>
      <c r="G998" s="114"/>
      <c r="H998" s="114"/>
      <c r="I998" s="114"/>
      <c r="J998" s="114"/>
      <c r="K998" s="114"/>
      <c r="L998" s="114"/>
      <c r="M998" s="114"/>
      <c r="N998" s="114"/>
      <c r="O998" s="114"/>
      <c r="P998" s="115"/>
      <c r="Q998" s="116"/>
      <c r="R998" s="10"/>
      <c r="S998" s="10"/>
      <c r="T998" s="81"/>
      <c r="U998" s="357"/>
      <c r="V998" s="358"/>
    </row>
    <row r="999" spans="1:22" ht="15.75" x14ac:dyDescent="0.25">
      <c r="A999" s="207" t="s">
        <v>1056</v>
      </c>
      <c r="B999" s="171"/>
      <c r="C999" s="171"/>
      <c r="D999" s="113"/>
      <c r="E999" s="113"/>
      <c r="F999" s="113"/>
      <c r="G999" s="114"/>
      <c r="H999" s="114"/>
      <c r="I999" s="114"/>
      <c r="J999" s="114"/>
      <c r="K999" s="114"/>
      <c r="L999" s="114"/>
      <c r="M999" s="114"/>
      <c r="N999" s="114"/>
      <c r="O999" s="114"/>
      <c r="P999" s="115"/>
      <c r="Q999" s="116"/>
      <c r="R999" s="10"/>
      <c r="S999" s="10"/>
      <c r="T999" s="81"/>
      <c r="U999" s="357"/>
      <c r="V999" s="358"/>
    </row>
    <row r="1000" spans="1:22" ht="15.75" x14ac:dyDescent="0.25">
      <c r="A1000" s="207" t="s">
        <v>1057</v>
      </c>
      <c r="B1000" s="171"/>
      <c r="C1000" s="171"/>
      <c r="D1000" s="113"/>
      <c r="E1000" s="113"/>
      <c r="F1000" s="113"/>
      <c r="G1000" s="114"/>
      <c r="H1000" s="114"/>
      <c r="I1000" s="114"/>
      <c r="J1000" s="114"/>
      <c r="K1000" s="114"/>
      <c r="L1000" s="114"/>
      <c r="M1000" s="114"/>
      <c r="N1000" s="114"/>
      <c r="O1000" s="114"/>
      <c r="P1000" s="115"/>
      <c r="Q1000" s="116"/>
      <c r="R1000" s="10"/>
      <c r="S1000" s="10"/>
      <c r="T1000" s="81"/>
      <c r="U1000" s="357"/>
      <c r="V1000" s="358"/>
    </row>
    <row r="1001" spans="1:22" ht="15.75" x14ac:dyDescent="0.25">
      <c r="A1001" s="207" t="s">
        <v>1058</v>
      </c>
      <c r="B1001" s="171"/>
      <c r="C1001" s="171"/>
      <c r="D1001" s="113"/>
      <c r="E1001" s="113"/>
      <c r="F1001" s="113"/>
      <c r="G1001" s="114"/>
      <c r="H1001" s="114"/>
      <c r="I1001" s="114"/>
      <c r="J1001" s="114"/>
      <c r="K1001" s="114"/>
      <c r="L1001" s="114"/>
      <c r="M1001" s="114"/>
      <c r="N1001" s="114"/>
      <c r="O1001" s="114"/>
      <c r="P1001" s="115"/>
      <c r="Q1001" s="116"/>
      <c r="R1001" s="10"/>
      <c r="S1001" s="10"/>
      <c r="T1001" s="81"/>
      <c r="U1001" s="357"/>
      <c r="V1001" s="358"/>
    </row>
    <row r="1002" spans="1:22" ht="15.75" x14ac:dyDescent="0.25">
      <c r="A1002" s="207" t="s">
        <v>1059</v>
      </c>
      <c r="B1002" s="171"/>
      <c r="C1002" s="171"/>
      <c r="D1002" s="113"/>
      <c r="E1002" s="113"/>
      <c r="F1002" s="113"/>
      <c r="G1002" s="114"/>
      <c r="H1002" s="114"/>
      <c r="I1002" s="114"/>
      <c r="J1002" s="114"/>
      <c r="K1002" s="114"/>
      <c r="L1002" s="114"/>
      <c r="M1002" s="114"/>
      <c r="N1002" s="114"/>
      <c r="O1002" s="114"/>
      <c r="P1002" s="115"/>
      <c r="Q1002" s="116"/>
      <c r="R1002" s="10"/>
      <c r="S1002" s="10"/>
      <c r="T1002" s="81"/>
      <c r="U1002" s="357"/>
      <c r="V1002" s="358"/>
    </row>
    <row r="1003" spans="1:22" ht="15.75" x14ac:dyDescent="0.25">
      <c r="A1003" s="207" t="s">
        <v>1060</v>
      </c>
      <c r="B1003" s="171"/>
      <c r="C1003" s="171"/>
      <c r="D1003" s="113"/>
      <c r="E1003" s="113"/>
      <c r="F1003" s="113"/>
      <c r="G1003" s="114"/>
      <c r="H1003" s="114"/>
      <c r="I1003" s="114"/>
      <c r="J1003" s="114"/>
      <c r="K1003" s="114"/>
      <c r="L1003" s="114"/>
      <c r="M1003" s="114"/>
      <c r="N1003" s="114"/>
      <c r="O1003" s="114"/>
      <c r="P1003" s="115"/>
      <c r="Q1003" s="116"/>
      <c r="R1003" s="10"/>
      <c r="S1003" s="10"/>
      <c r="T1003" s="81"/>
      <c r="U1003" s="357"/>
      <c r="V1003" s="358"/>
    </row>
    <row r="1004" spans="1:22" ht="15.75" x14ac:dyDescent="0.25">
      <c r="A1004" s="207" t="s">
        <v>1061</v>
      </c>
      <c r="B1004" s="171"/>
      <c r="C1004" s="171"/>
      <c r="D1004" s="113"/>
      <c r="E1004" s="113"/>
      <c r="F1004" s="113"/>
      <c r="G1004" s="114"/>
      <c r="H1004" s="114"/>
      <c r="I1004" s="114"/>
      <c r="J1004" s="114"/>
      <c r="K1004" s="114"/>
      <c r="L1004" s="114"/>
      <c r="M1004" s="114"/>
      <c r="N1004" s="114"/>
      <c r="O1004" s="114"/>
      <c r="P1004" s="115"/>
      <c r="Q1004" s="116"/>
      <c r="R1004" s="10"/>
      <c r="S1004" s="10"/>
      <c r="T1004" s="81"/>
      <c r="U1004" s="357"/>
      <c r="V1004" s="358"/>
    </row>
    <row r="1005" spans="1:22" ht="15.75" x14ac:dyDescent="0.25">
      <c r="A1005" s="207" t="s">
        <v>1062</v>
      </c>
      <c r="B1005" s="171"/>
      <c r="C1005" s="171"/>
      <c r="D1005" s="113"/>
      <c r="E1005" s="113"/>
      <c r="F1005" s="113"/>
      <c r="G1005" s="114"/>
      <c r="H1005" s="114"/>
      <c r="I1005" s="114"/>
      <c r="J1005" s="114"/>
      <c r="K1005" s="114"/>
      <c r="L1005" s="114"/>
      <c r="M1005" s="114"/>
      <c r="N1005" s="114"/>
      <c r="O1005" s="114"/>
      <c r="P1005" s="115"/>
      <c r="Q1005" s="116"/>
      <c r="R1005" s="10"/>
      <c r="S1005" s="10"/>
      <c r="T1005" s="81"/>
      <c r="U1005" s="357"/>
      <c r="V1005" s="358"/>
    </row>
    <row r="1006" spans="1:22" ht="15.75" x14ac:dyDescent="0.25">
      <c r="A1006" s="207" t="s">
        <v>1063</v>
      </c>
      <c r="B1006" s="171"/>
      <c r="C1006" s="171"/>
      <c r="D1006" s="113"/>
      <c r="E1006" s="113"/>
      <c r="F1006" s="113"/>
      <c r="G1006" s="114"/>
      <c r="H1006" s="114"/>
      <c r="I1006" s="114"/>
      <c r="J1006" s="114"/>
      <c r="K1006" s="114"/>
      <c r="L1006" s="114"/>
      <c r="M1006" s="114"/>
      <c r="N1006" s="114"/>
      <c r="O1006" s="114"/>
      <c r="P1006" s="115"/>
      <c r="Q1006" s="116"/>
      <c r="R1006" s="10"/>
      <c r="S1006" s="10"/>
      <c r="T1006" s="81"/>
      <c r="U1006" s="357"/>
      <c r="V1006" s="358"/>
    </row>
    <row r="1007" spans="1:22" ht="15.75" x14ac:dyDescent="0.25">
      <c r="A1007" s="207" t="s">
        <v>1064</v>
      </c>
      <c r="B1007" s="171"/>
      <c r="C1007" s="171"/>
      <c r="D1007" s="113"/>
      <c r="E1007" s="113"/>
      <c r="F1007" s="113"/>
      <c r="G1007" s="114"/>
      <c r="H1007" s="114"/>
      <c r="I1007" s="114"/>
      <c r="J1007" s="114"/>
      <c r="K1007" s="114"/>
      <c r="L1007" s="114"/>
      <c r="M1007" s="114"/>
      <c r="N1007" s="114"/>
      <c r="O1007" s="114"/>
      <c r="P1007" s="115"/>
      <c r="Q1007" s="116"/>
      <c r="R1007" s="10"/>
      <c r="S1007" s="10"/>
      <c r="T1007" s="81"/>
      <c r="U1007" s="357"/>
      <c r="V1007" s="358"/>
    </row>
    <row r="1008" spans="1:22" ht="15.75" x14ac:dyDescent="0.25">
      <c r="A1008" s="207" t="s">
        <v>1065</v>
      </c>
      <c r="B1008" s="171"/>
      <c r="C1008" s="171"/>
      <c r="D1008" s="113"/>
      <c r="E1008" s="113"/>
      <c r="F1008" s="113"/>
      <c r="G1008" s="114"/>
      <c r="H1008" s="114"/>
      <c r="I1008" s="114"/>
      <c r="J1008" s="114"/>
      <c r="K1008" s="114"/>
      <c r="L1008" s="114"/>
      <c r="M1008" s="114"/>
      <c r="N1008" s="114"/>
      <c r="O1008" s="114"/>
      <c r="P1008" s="115"/>
      <c r="Q1008" s="116"/>
      <c r="R1008" s="10"/>
      <c r="S1008" s="10"/>
      <c r="T1008" s="81"/>
      <c r="U1008" s="357"/>
      <c r="V1008" s="358"/>
    </row>
    <row r="1009" spans="1:22" ht="15.75" x14ac:dyDescent="0.25">
      <c r="A1009" s="207" t="s">
        <v>1066</v>
      </c>
      <c r="B1009" s="171"/>
      <c r="C1009" s="171"/>
      <c r="D1009" s="113"/>
      <c r="E1009" s="113"/>
      <c r="F1009" s="113"/>
      <c r="G1009" s="114"/>
      <c r="H1009" s="114"/>
      <c r="I1009" s="114"/>
      <c r="J1009" s="114"/>
      <c r="K1009" s="114"/>
      <c r="L1009" s="114"/>
      <c r="M1009" s="114"/>
      <c r="N1009" s="114"/>
      <c r="O1009" s="114"/>
      <c r="P1009" s="115"/>
      <c r="Q1009" s="116"/>
      <c r="R1009" s="10"/>
      <c r="S1009" s="10"/>
      <c r="T1009" s="81"/>
      <c r="U1009" s="357"/>
      <c r="V1009" s="358"/>
    </row>
    <row r="1010" spans="1:22" ht="15.75" x14ac:dyDescent="0.25">
      <c r="A1010" s="207" t="s">
        <v>1067</v>
      </c>
      <c r="B1010" s="171"/>
      <c r="C1010" s="171"/>
      <c r="D1010" s="113"/>
      <c r="E1010" s="113"/>
      <c r="F1010" s="113"/>
      <c r="G1010" s="114"/>
      <c r="H1010" s="114"/>
      <c r="I1010" s="114"/>
      <c r="J1010" s="114"/>
      <c r="K1010" s="114"/>
      <c r="L1010" s="114"/>
      <c r="M1010" s="114"/>
      <c r="N1010" s="114"/>
      <c r="O1010" s="114"/>
      <c r="P1010" s="115"/>
      <c r="Q1010" s="116"/>
      <c r="R1010" s="10"/>
      <c r="S1010" s="10"/>
      <c r="T1010" s="81"/>
      <c r="U1010" s="357"/>
      <c r="V1010" s="358"/>
    </row>
    <row r="1011" spans="1:22" ht="15.75" x14ac:dyDescent="0.25">
      <c r="A1011" s="207" t="s">
        <v>1068</v>
      </c>
      <c r="B1011" s="171"/>
      <c r="C1011" s="171"/>
      <c r="D1011" s="113"/>
      <c r="E1011" s="113"/>
      <c r="F1011" s="113"/>
      <c r="G1011" s="114"/>
      <c r="H1011" s="114"/>
      <c r="I1011" s="114"/>
      <c r="J1011" s="114"/>
      <c r="K1011" s="114"/>
      <c r="L1011" s="114"/>
      <c r="M1011" s="114"/>
      <c r="N1011" s="114"/>
      <c r="O1011" s="114"/>
      <c r="P1011" s="115"/>
      <c r="Q1011" s="116"/>
      <c r="R1011" s="10"/>
      <c r="S1011" s="10"/>
      <c r="T1011" s="81"/>
      <c r="U1011" s="357"/>
      <c r="V1011" s="358"/>
    </row>
    <row r="1012" spans="1:22" ht="15.75" x14ac:dyDescent="0.25">
      <c r="A1012" s="207" t="s">
        <v>1069</v>
      </c>
      <c r="B1012" s="171"/>
      <c r="C1012" s="171"/>
      <c r="D1012" s="113"/>
      <c r="E1012" s="113"/>
      <c r="F1012" s="113"/>
      <c r="G1012" s="114"/>
      <c r="H1012" s="114"/>
      <c r="I1012" s="114"/>
      <c r="J1012" s="114"/>
      <c r="K1012" s="114"/>
      <c r="L1012" s="114"/>
      <c r="M1012" s="114"/>
      <c r="N1012" s="114"/>
      <c r="O1012" s="114"/>
      <c r="P1012" s="115"/>
      <c r="Q1012" s="116"/>
      <c r="R1012" s="10"/>
      <c r="S1012" s="10"/>
      <c r="T1012" s="81"/>
      <c r="U1012" s="357"/>
      <c r="V1012" s="358"/>
    </row>
    <row r="1013" spans="1:22" ht="15.75" x14ac:dyDescent="0.25">
      <c r="A1013" s="207" t="s">
        <v>1070</v>
      </c>
      <c r="B1013" s="171"/>
      <c r="C1013" s="171"/>
      <c r="D1013" s="113"/>
      <c r="E1013" s="113"/>
      <c r="F1013" s="113"/>
      <c r="G1013" s="114"/>
      <c r="H1013" s="114"/>
      <c r="I1013" s="114"/>
      <c r="J1013" s="114"/>
      <c r="K1013" s="114"/>
      <c r="L1013" s="114"/>
      <c r="M1013" s="114"/>
      <c r="N1013" s="114"/>
      <c r="O1013" s="114"/>
      <c r="P1013" s="115"/>
      <c r="Q1013" s="116"/>
      <c r="R1013" s="10"/>
      <c r="S1013" s="10"/>
      <c r="T1013" s="81"/>
      <c r="U1013" s="357"/>
      <c r="V1013" s="358"/>
    </row>
    <row r="1014" spans="1:22" ht="15.75" x14ac:dyDescent="0.25">
      <c r="A1014" s="207" t="s">
        <v>1071</v>
      </c>
      <c r="B1014" s="171"/>
      <c r="C1014" s="171"/>
      <c r="D1014" s="113"/>
      <c r="E1014" s="113"/>
      <c r="F1014" s="113"/>
      <c r="G1014" s="114"/>
      <c r="H1014" s="114"/>
      <c r="I1014" s="114"/>
      <c r="J1014" s="114"/>
      <c r="K1014" s="114"/>
      <c r="L1014" s="114"/>
      <c r="M1014" s="114"/>
      <c r="N1014" s="114"/>
      <c r="O1014" s="114"/>
      <c r="P1014" s="115"/>
      <c r="Q1014" s="116"/>
      <c r="R1014" s="10"/>
      <c r="S1014" s="10"/>
      <c r="T1014" s="81"/>
      <c r="U1014" s="357"/>
      <c r="V1014" s="358"/>
    </row>
    <row r="1015" spans="1:22" ht="15.75" x14ac:dyDescent="0.25">
      <c r="A1015" s="207" t="s">
        <v>1072</v>
      </c>
      <c r="B1015" s="171"/>
      <c r="C1015" s="171"/>
      <c r="D1015" s="113"/>
      <c r="E1015" s="113"/>
      <c r="F1015" s="113"/>
      <c r="G1015" s="114"/>
      <c r="H1015" s="114"/>
      <c r="I1015" s="114"/>
      <c r="J1015" s="114"/>
      <c r="K1015" s="114"/>
      <c r="L1015" s="114"/>
      <c r="M1015" s="114"/>
      <c r="N1015" s="114"/>
      <c r="O1015" s="114"/>
      <c r="P1015" s="115"/>
      <c r="Q1015" s="116"/>
      <c r="R1015" s="10"/>
      <c r="S1015" s="10"/>
      <c r="T1015" s="81"/>
      <c r="U1015" s="357"/>
      <c r="V1015" s="358"/>
    </row>
    <row r="1016" spans="1:22" ht="15.75" x14ac:dyDescent="0.25">
      <c r="A1016" s="207" t="s">
        <v>1073</v>
      </c>
      <c r="B1016" s="171"/>
      <c r="C1016" s="171"/>
      <c r="D1016" s="113"/>
      <c r="E1016" s="113"/>
      <c r="F1016" s="113"/>
      <c r="G1016" s="114"/>
      <c r="H1016" s="114"/>
      <c r="I1016" s="114"/>
      <c r="J1016" s="114"/>
      <c r="K1016" s="114"/>
      <c r="L1016" s="114"/>
      <c r="M1016" s="114"/>
      <c r="N1016" s="114"/>
      <c r="O1016" s="114"/>
      <c r="P1016" s="115"/>
      <c r="Q1016" s="116"/>
      <c r="R1016" s="10"/>
      <c r="S1016" s="10"/>
      <c r="T1016" s="81"/>
      <c r="U1016" s="357"/>
      <c r="V1016" s="358"/>
    </row>
    <row r="1017" spans="1:22" ht="15.75" x14ac:dyDescent="0.25">
      <c r="A1017" s="207" t="s">
        <v>1074</v>
      </c>
      <c r="B1017" s="171"/>
      <c r="C1017" s="171"/>
      <c r="D1017" s="113"/>
      <c r="E1017" s="113"/>
      <c r="F1017" s="113"/>
      <c r="G1017" s="114"/>
      <c r="H1017" s="114"/>
      <c r="I1017" s="114"/>
      <c r="J1017" s="114"/>
      <c r="K1017" s="114"/>
      <c r="L1017" s="114"/>
      <c r="M1017" s="114"/>
      <c r="N1017" s="114"/>
      <c r="O1017" s="114"/>
      <c r="P1017" s="115"/>
      <c r="Q1017" s="116"/>
      <c r="R1017" s="10"/>
      <c r="S1017" s="10"/>
      <c r="T1017" s="81"/>
      <c r="U1017" s="357"/>
      <c r="V1017" s="358"/>
    </row>
    <row r="1018" spans="1:22" ht="15.75" x14ac:dyDescent="0.25">
      <c r="A1018" s="207" t="s">
        <v>1075</v>
      </c>
      <c r="B1018" s="171"/>
      <c r="C1018" s="171"/>
      <c r="D1018" s="113"/>
      <c r="E1018" s="113"/>
      <c r="F1018" s="113"/>
      <c r="G1018" s="114"/>
      <c r="H1018" s="114"/>
      <c r="I1018" s="114"/>
      <c r="J1018" s="114"/>
      <c r="K1018" s="114"/>
      <c r="L1018" s="114"/>
      <c r="M1018" s="114"/>
      <c r="N1018" s="114"/>
      <c r="O1018" s="114"/>
      <c r="P1018" s="115"/>
      <c r="Q1018" s="116"/>
      <c r="R1018" s="10"/>
      <c r="S1018" s="10"/>
      <c r="T1018" s="81"/>
      <c r="U1018" s="357"/>
      <c r="V1018" s="358"/>
    </row>
    <row r="1019" spans="1:22" ht="15.75" x14ac:dyDescent="0.25">
      <c r="A1019" s="207" t="s">
        <v>1076</v>
      </c>
      <c r="B1019" s="171"/>
      <c r="C1019" s="171"/>
      <c r="D1019" s="113"/>
      <c r="E1019" s="113"/>
      <c r="F1019" s="113"/>
      <c r="G1019" s="114"/>
      <c r="H1019" s="114"/>
      <c r="I1019" s="114"/>
      <c r="J1019" s="114"/>
      <c r="K1019" s="114"/>
      <c r="L1019" s="114"/>
      <c r="M1019" s="114"/>
      <c r="N1019" s="114"/>
      <c r="O1019" s="114"/>
      <c r="P1019" s="115"/>
      <c r="Q1019" s="116"/>
      <c r="R1019" s="10"/>
      <c r="S1019" s="10"/>
      <c r="T1019" s="81"/>
      <c r="U1019" s="357"/>
      <c r="V1019" s="358"/>
    </row>
    <row r="1020" spans="1:22" ht="15.75" x14ac:dyDescent="0.25">
      <c r="A1020" s="207" t="s">
        <v>1077</v>
      </c>
      <c r="B1020" s="171"/>
      <c r="C1020" s="171"/>
      <c r="D1020" s="113"/>
      <c r="E1020" s="113"/>
      <c r="F1020" s="113"/>
      <c r="G1020" s="114"/>
      <c r="H1020" s="114"/>
      <c r="I1020" s="114"/>
      <c r="J1020" s="114"/>
      <c r="K1020" s="114"/>
      <c r="L1020" s="114"/>
      <c r="M1020" s="114"/>
      <c r="N1020" s="114"/>
      <c r="O1020" s="114"/>
      <c r="P1020" s="115"/>
      <c r="Q1020" s="116"/>
      <c r="R1020" s="10"/>
      <c r="S1020" s="10"/>
      <c r="T1020" s="81"/>
      <c r="U1020" s="357"/>
      <c r="V1020" s="358"/>
    </row>
    <row r="1021" spans="1:22" ht="15.75" x14ac:dyDescent="0.25">
      <c r="A1021" s="207" t="s">
        <v>1078</v>
      </c>
      <c r="B1021" s="171"/>
      <c r="C1021" s="171"/>
      <c r="D1021" s="113"/>
      <c r="E1021" s="113"/>
      <c r="F1021" s="113"/>
      <c r="G1021" s="114"/>
      <c r="H1021" s="114"/>
      <c r="I1021" s="114"/>
      <c r="J1021" s="114"/>
      <c r="K1021" s="114"/>
      <c r="L1021" s="114"/>
      <c r="M1021" s="114"/>
      <c r="N1021" s="114"/>
      <c r="O1021" s="114"/>
      <c r="P1021" s="115"/>
      <c r="Q1021" s="116"/>
      <c r="R1021" s="10"/>
      <c r="S1021" s="10"/>
      <c r="T1021" s="81"/>
      <c r="U1021" s="357"/>
      <c r="V1021" s="358"/>
    </row>
    <row r="1022" spans="1:22" ht="15.75" x14ac:dyDescent="0.25">
      <c r="A1022" s="207" t="s">
        <v>1079</v>
      </c>
      <c r="B1022" s="171"/>
      <c r="C1022" s="171"/>
      <c r="D1022" s="113"/>
      <c r="E1022" s="113"/>
      <c r="F1022" s="113"/>
      <c r="G1022" s="114"/>
      <c r="H1022" s="114"/>
      <c r="I1022" s="114"/>
      <c r="J1022" s="114"/>
      <c r="K1022" s="114"/>
      <c r="L1022" s="114"/>
      <c r="M1022" s="114"/>
      <c r="N1022" s="114"/>
      <c r="O1022" s="114"/>
      <c r="P1022" s="115"/>
      <c r="Q1022" s="116"/>
      <c r="R1022" s="10"/>
      <c r="S1022" s="10"/>
      <c r="T1022" s="81"/>
      <c r="U1022" s="357"/>
      <c r="V1022" s="358"/>
    </row>
    <row r="1023" spans="1:22" ht="15.75" x14ac:dyDescent="0.25">
      <c r="A1023" s="207" t="s">
        <v>1080</v>
      </c>
      <c r="B1023" s="171"/>
      <c r="C1023" s="171"/>
      <c r="D1023" s="113"/>
      <c r="E1023" s="113"/>
      <c r="F1023" s="113"/>
      <c r="G1023" s="114"/>
      <c r="H1023" s="114"/>
      <c r="I1023" s="114"/>
      <c r="J1023" s="114"/>
      <c r="K1023" s="114"/>
      <c r="L1023" s="114"/>
      <c r="M1023" s="114"/>
      <c r="N1023" s="114"/>
      <c r="O1023" s="114"/>
      <c r="P1023" s="115"/>
      <c r="Q1023" s="116"/>
      <c r="R1023" s="10"/>
      <c r="S1023" s="10"/>
      <c r="T1023" s="81"/>
      <c r="U1023" s="357"/>
      <c r="V1023" s="358"/>
    </row>
    <row r="1024" spans="1:22" ht="15.75" x14ac:dyDescent="0.25">
      <c r="A1024" s="207" t="s">
        <v>1081</v>
      </c>
      <c r="B1024" s="171"/>
      <c r="C1024" s="171"/>
      <c r="D1024" s="113"/>
      <c r="E1024" s="113"/>
      <c r="F1024" s="113"/>
      <c r="G1024" s="114"/>
      <c r="H1024" s="114"/>
      <c r="I1024" s="114"/>
      <c r="J1024" s="114"/>
      <c r="K1024" s="114"/>
      <c r="L1024" s="114"/>
      <c r="M1024" s="114"/>
      <c r="N1024" s="114"/>
      <c r="O1024" s="114"/>
      <c r="P1024" s="115"/>
      <c r="Q1024" s="116"/>
      <c r="R1024" s="10"/>
      <c r="S1024" s="10"/>
      <c r="T1024" s="81"/>
      <c r="U1024" s="357"/>
      <c r="V1024" s="358"/>
    </row>
    <row r="1025" spans="1:22" ht="15.75" x14ac:dyDescent="0.25">
      <c r="A1025" s="207" t="s">
        <v>1082</v>
      </c>
      <c r="B1025" s="171"/>
      <c r="C1025" s="171"/>
      <c r="D1025" s="113"/>
      <c r="E1025" s="113"/>
      <c r="F1025" s="113"/>
      <c r="G1025" s="114"/>
      <c r="H1025" s="114"/>
      <c r="I1025" s="114"/>
      <c r="J1025" s="114"/>
      <c r="K1025" s="114"/>
      <c r="L1025" s="114"/>
      <c r="M1025" s="114"/>
      <c r="N1025" s="114"/>
      <c r="O1025" s="114"/>
      <c r="P1025" s="115"/>
      <c r="Q1025" s="116"/>
      <c r="R1025" s="10"/>
      <c r="S1025" s="10"/>
      <c r="T1025" s="81"/>
      <c r="U1025" s="357"/>
      <c r="V1025" s="358"/>
    </row>
    <row r="1026" spans="1:22" ht="15.75" x14ac:dyDescent="0.25">
      <c r="A1026" s="207" t="s">
        <v>1083</v>
      </c>
      <c r="B1026" s="171"/>
      <c r="C1026" s="171"/>
      <c r="D1026" s="113"/>
      <c r="E1026" s="113"/>
      <c r="F1026" s="113"/>
      <c r="G1026" s="114"/>
      <c r="H1026" s="114"/>
      <c r="I1026" s="114"/>
      <c r="J1026" s="114"/>
      <c r="K1026" s="114"/>
      <c r="L1026" s="114"/>
      <c r="M1026" s="114"/>
      <c r="N1026" s="114"/>
      <c r="O1026" s="114"/>
      <c r="P1026" s="115"/>
      <c r="Q1026" s="116"/>
      <c r="R1026" s="10"/>
      <c r="S1026" s="10"/>
      <c r="T1026" s="81"/>
      <c r="U1026" s="357"/>
      <c r="V1026" s="358"/>
    </row>
    <row r="1027" spans="1:22" ht="15.75" x14ac:dyDescent="0.25">
      <c r="A1027" s="207" t="s">
        <v>1084</v>
      </c>
      <c r="B1027" s="171"/>
      <c r="C1027" s="171"/>
      <c r="D1027" s="113"/>
      <c r="E1027" s="113"/>
      <c r="F1027" s="113"/>
      <c r="G1027" s="114"/>
      <c r="H1027" s="114"/>
      <c r="I1027" s="114"/>
      <c r="J1027" s="114"/>
      <c r="K1027" s="114"/>
      <c r="L1027" s="114"/>
      <c r="M1027" s="114"/>
      <c r="N1027" s="114"/>
      <c r="O1027" s="114"/>
      <c r="P1027" s="115"/>
      <c r="Q1027" s="116"/>
      <c r="R1027" s="10"/>
      <c r="S1027" s="10"/>
      <c r="T1027" s="81"/>
      <c r="U1027" s="357"/>
      <c r="V1027" s="358"/>
    </row>
    <row r="1028" spans="1:22" ht="15.75" x14ac:dyDescent="0.25">
      <c r="A1028" s="207" t="s">
        <v>1085</v>
      </c>
      <c r="B1028" s="171"/>
      <c r="C1028" s="171"/>
      <c r="D1028" s="113"/>
      <c r="E1028" s="113"/>
      <c r="F1028" s="113"/>
      <c r="G1028" s="114"/>
      <c r="H1028" s="114"/>
      <c r="I1028" s="114"/>
      <c r="J1028" s="114"/>
      <c r="K1028" s="114"/>
      <c r="L1028" s="114"/>
      <c r="M1028" s="114"/>
      <c r="N1028" s="114"/>
      <c r="O1028" s="114"/>
      <c r="P1028" s="115"/>
      <c r="Q1028" s="116"/>
      <c r="R1028" s="10"/>
      <c r="S1028" s="10"/>
      <c r="T1028" s="81"/>
      <c r="U1028" s="357"/>
      <c r="V1028" s="358"/>
    </row>
    <row r="1029" spans="1:22" ht="15.75" x14ac:dyDescent="0.25">
      <c r="A1029" s="207" t="s">
        <v>1086</v>
      </c>
      <c r="B1029" s="239"/>
      <c r="C1029" s="239"/>
      <c r="D1029" s="113"/>
      <c r="E1029" s="113"/>
      <c r="F1029" s="113"/>
      <c r="G1029" s="114"/>
      <c r="H1029" s="114"/>
      <c r="I1029" s="114"/>
      <c r="J1029" s="114"/>
      <c r="K1029" s="114"/>
      <c r="L1029" s="114"/>
      <c r="M1029" s="114"/>
      <c r="N1029" s="114"/>
      <c r="O1029" s="114"/>
      <c r="P1029" s="115"/>
      <c r="Q1029" s="116"/>
      <c r="R1029" s="10"/>
      <c r="S1029" s="10"/>
      <c r="T1029" s="81"/>
      <c r="U1029" s="238"/>
      <c r="V1029" s="239"/>
    </row>
    <row r="1030" spans="1:22" ht="15.75" x14ac:dyDescent="0.25">
      <c r="A1030" s="102" t="s">
        <v>1087</v>
      </c>
      <c r="B1030" s="171"/>
      <c r="C1030" s="171"/>
      <c r="D1030" s="113"/>
      <c r="E1030" s="113"/>
      <c r="F1030" s="113"/>
      <c r="G1030" s="114"/>
      <c r="H1030" s="114"/>
      <c r="I1030" s="114"/>
      <c r="J1030" s="114"/>
      <c r="K1030" s="114"/>
      <c r="L1030" s="114"/>
      <c r="M1030" s="114"/>
      <c r="N1030" s="114"/>
      <c r="O1030" s="114"/>
      <c r="P1030" s="115"/>
      <c r="Q1030" s="116"/>
      <c r="R1030" s="10"/>
      <c r="S1030" s="10"/>
      <c r="T1030" s="81"/>
      <c r="U1030" s="357"/>
      <c r="V1030" s="358"/>
    </row>
    <row r="1031" spans="1:22" ht="15.75" x14ac:dyDescent="0.25">
      <c r="A1031" s="102" t="s">
        <v>1088</v>
      </c>
      <c r="B1031" s="241"/>
      <c r="C1031" s="241"/>
      <c r="D1031" s="242"/>
      <c r="E1031" s="242"/>
      <c r="F1031" s="242"/>
      <c r="G1031" s="243"/>
      <c r="H1031" s="243"/>
      <c r="I1031" s="243"/>
      <c r="J1031" s="243"/>
      <c r="K1031" s="243"/>
      <c r="L1031" s="243"/>
      <c r="M1031" s="243"/>
      <c r="N1031" s="243"/>
      <c r="O1031" s="243"/>
      <c r="P1031" s="244"/>
      <c r="Q1031" s="245"/>
      <c r="R1031" s="10"/>
      <c r="S1031" s="10"/>
      <c r="T1031" s="81"/>
      <c r="U1031" s="238"/>
      <c r="V1031" s="239"/>
    </row>
    <row r="1032" spans="1:22" ht="15.75" x14ac:dyDescent="0.25">
      <c r="A1032" s="102" t="s">
        <v>1365</v>
      </c>
      <c r="B1032" s="241"/>
      <c r="C1032" s="241"/>
      <c r="D1032" s="242"/>
      <c r="E1032" s="242"/>
      <c r="F1032" s="242"/>
      <c r="G1032" s="243"/>
      <c r="H1032" s="243"/>
      <c r="I1032" s="243"/>
      <c r="J1032" s="243"/>
      <c r="K1032" s="243"/>
      <c r="L1032" s="243"/>
      <c r="M1032" s="243"/>
      <c r="N1032" s="243"/>
      <c r="O1032" s="243"/>
      <c r="P1032" s="244"/>
      <c r="Q1032" s="245"/>
      <c r="R1032" s="10"/>
      <c r="S1032" s="10"/>
      <c r="T1032" s="81"/>
      <c r="U1032" s="238"/>
      <c r="V1032" s="239"/>
    </row>
    <row r="1033" spans="1:22" ht="15.75" x14ac:dyDescent="0.25">
      <c r="A1033" s="102" t="s">
        <v>1366</v>
      </c>
      <c r="B1033" s="241"/>
      <c r="C1033" s="241"/>
      <c r="D1033" s="242"/>
      <c r="E1033" s="242"/>
      <c r="F1033" s="242"/>
      <c r="G1033" s="243"/>
      <c r="H1033" s="243"/>
      <c r="I1033" s="243"/>
      <c r="J1033" s="243"/>
      <c r="K1033" s="243"/>
      <c r="L1033" s="243"/>
      <c r="M1033" s="243"/>
      <c r="N1033" s="243"/>
      <c r="O1033" s="243"/>
      <c r="P1033" s="244"/>
      <c r="Q1033" s="245"/>
      <c r="R1033" s="10"/>
      <c r="S1033" s="10"/>
      <c r="T1033" s="81"/>
      <c r="U1033" s="238"/>
      <c r="V1033" s="239"/>
    </row>
    <row r="1034" spans="1:22" ht="15.75" x14ac:dyDescent="0.25">
      <c r="A1034" s="102" t="s">
        <v>1367</v>
      </c>
      <c r="B1034" s="241"/>
      <c r="C1034" s="241"/>
      <c r="D1034" s="242"/>
      <c r="E1034" s="242"/>
      <c r="F1034" s="242"/>
      <c r="G1034" s="243"/>
      <c r="H1034" s="243"/>
      <c r="I1034" s="243"/>
      <c r="J1034" s="243"/>
      <c r="K1034" s="243"/>
      <c r="L1034" s="243"/>
      <c r="M1034" s="243"/>
      <c r="N1034" s="243"/>
      <c r="O1034" s="243"/>
      <c r="P1034" s="244"/>
      <c r="Q1034" s="245"/>
      <c r="R1034" s="10"/>
      <c r="S1034" s="10"/>
      <c r="T1034" s="81"/>
      <c r="U1034" s="238"/>
      <c r="V1034" s="239"/>
    </row>
    <row r="1035" spans="1:22" ht="15.75" x14ac:dyDescent="0.25">
      <c r="A1035" s="207" t="s">
        <v>1368</v>
      </c>
      <c r="B1035" s="241"/>
      <c r="C1035" s="241"/>
      <c r="D1035" s="242"/>
      <c r="E1035" s="242"/>
      <c r="F1035" s="242"/>
      <c r="G1035" s="243"/>
      <c r="H1035" s="243"/>
      <c r="I1035" s="243"/>
      <c r="J1035" s="243"/>
      <c r="K1035" s="243"/>
      <c r="L1035" s="243"/>
      <c r="M1035" s="243"/>
      <c r="N1035" s="243"/>
      <c r="O1035" s="243"/>
      <c r="P1035" s="244"/>
      <c r="Q1035" s="245"/>
      <c r="R1035" s="10"/>
      <c r="S1035" s="10"/>
      <c r="T1035" s="81"/>
      <c r="U1035" s="238"/>
      <c r="V1035" s="239"/>
    </row>
    <row r="1036" spans="1:22" ht="15.75" x14ac:dyDescent="0.25">
      <c r="A1036" s="207" t="s">
        <v>1369</v>
      </c>
      <c r="B1036" s="241"/>
      <c r="C1036" s="241"/>
      <c r="D1036" s="242"/>
      <c r="E1036" s="242"/>
      <c r="F1036" s="242"/>
      <c r="G1036" s="243"/>
      <c r="H1036" s="243"/>
      <c r="I1036" s="243"/>
      <c r="J1036" s="243"/>
      <c r="K1036" s="243"/>
      <c r="L1036" s="243"/>
      <c r="M1036" s="243"/>
      <c r="N1036" s="243"/>
      <c r="O1036" s="243"/>
      <c r="P1036" s="244"/>
      <c r="Q1036" s="245"/>
      <c r="R1036" s="10"/>
      <c r="S1036" s="10"/>
      <c r="T1036" s="81"/>
      <c r="U1036" s="238"/>
      <c r="V1036" s="239"/>
    </row>
    <row r="1037" spans="1:22" ht="15.75" x14ac:dyDescent="0.25">
      <c r="A1037" s="207" t="s">
        <v>1370</v>
      </c>
      <c r="B1037" s="241"/>
      <c r="C1037" s="241"/>
      <c r="D1037" s="242"/>
      <c r="E1037" s="242"/>
      <c r="F1037" s="242"/>
      <c r="G1037" s="243"/>
      <c r="H1037" s="243"/>
      <c r="I1037" s="243"/>
      <c r="J1037" s="243"/>
      <c r="K1037" s="243"/>
      <c r="L1037" s="243"/>
      <c r="M1037" s="243"/>
      <c r="N1037" s="243"/>
      <c r="O1037" s="243"/>
      <c r="P1037" s="244"/>
      <c r="Q1037" s="245"/>
      <c r="R1037" s="10"/>
      <c r="S1037" s="10"/>
      <c r="T1037" s="81"/>
      <c r="U1037" s="238"/>
      <c r="V1037" s="239"/>
    </row>
    <row r="1038" spans="1:22" ht="15.75" x14ac:dyDescent="0.25">
      <c r="A1038" s="207" t="s">
        <v>1371</v>
      </c>
      <c r="B1038" s="241"/>
      <c r="C1038" s="241"/>
      <c r="D1038" s="242"/>
      <c r="E1038" s="242"/>
      <c r="F1038" s="242"/>
      <c r="G1038" s="243"/>
      <c r="H1038" s="243"/>
      <c r="I1038" s="243"/>
      <c r="J1038" s="243"/>
      <c r="K1038" s="243"/>
      <c r="L1038" s="243"/>
      <c r="M1038" s="243"/>
      <c r="N1038" s="243"/>
      <c r="O1038" s="243"/>
      <c r="P1038" s="244"/>
      <c r="Q1038" s="245"/>
      <c r="R1038" s="10"/>
      <c r="S1038" s="10"/>
      <c r="T1038" s="81"/>
      <c r="U1038" s="238"/>
      <c r="V1038" s="239"/>
    </row>
    <row r="1039" spans="1:22" ht="15.75" x14ac:dyDescent="0.25">
      <c r="A1039" s="207" t="s">
        <v>1372</v>
      </c>
      <c r="B1039" s="241"/>
      <c r="C1039" s="241"/>
      <c r="D1039" s="242"/>
      <c r="E1039" s="242"/>
      <c r="F1039" s="242"/>
      <c r="G1039" s="243"/>
      <c r="H1039" s="243"/>
      <c r="I1039" s="243"/>
      <c r="J1039" s="243"/>
      <c r="K1039" s="243"/>
      <c r="L1039" s="243"/>
      <c r="M1039" s="243"/>
      <c r="N1039" s="243"/>
      <c r="O1039" s="243"/>
      <c r="P1039" s="244"/>
      <c r="Q1039" s="245"/>
      <c r="R1039" s="10"/>
      <c r="S1039" s="10"/>
      <c r="T1039" s="81"/>
      <c r="U1039" s="238"/>
      <c r="V1039" s="239"/>
    </row>
    <row r="1040" spans="1:22" ht="15.75" x14ac:dyDescent="0.25">
      <c r="A1040" s="207" t="s">
        <v>1373</v>
      </c>
      <c r="B1040" s="241"/>
      <c r="C1040" s="241"/>
      <c r="D1040" s="242"/>
      <c r="E1040" s="242"/>
      <c r="F1040" s="242"/>
      <c r="G1040" s="243"/>
      <c r="H1040" s="243"/>
      <c r="I1040" s="243"/>
      <c r="J1040" s="243"/>
      <c r="K1040" s="243"/>
      <c r="L1040" s="243"/>
      <c r="M1040" s="243"/>
      <c r="N1040" s="243"/>
      <c r="O1040" s="243"/>
      <c r="P1040" s="244"/>
      <c r="Q1040" s="245"/>
      <c r="R1040" s="10"/>
      <c r="S1040" s="10"/>
      <c r="T1040" s="81"/>
      <c r="U1040" s="238"/>
      <c r="V1040" s="239"/>
    </row>
    <row r="1041" spans="1:22" ht="15.75" x14ac:dyDescent="0.25">
      <c r="A1041" s="207" t="s">
        <v>1374</v>
      </c>
      <c r="B1041" s="241"/>
      <c r="C1041" s="241"/>
      <c r="D1041" s="242"/>
      <c r="E1041" s="242"/>
      <c r="F1041" s="242"/>
      <c r="G1041" s="243"/>
      <c r="H1041" s="243"/>
      <c r="I1041" s="243"/>
      <c r="J1041" s="243"/>
      <c r="K1041" s="243"/>
      <c r="L1041" s="243"/>
      <c r="M1041" s="243"/>
      <c r="N1041" s="243"/>
      <c r="O1041" s="243"/>
      <c r="P1041" s="244"/>
      <c r="Q1041" s="245"/>
      <c r="R1041" s="10"/>
      <c r="S1041" s="10"/>
      <c r="T1041" s="81"/>
      <c r="U1041" s="238"/>
      <c r="V1041" s="239"/>
    </row>
    <row r="1042" spans="1:22" ht="15.75" x14ac:dyDescent="0.25">
      <c r="A1042" s="207" t="s">
        <v>1375</v>
      </c>
      <c r="B1042" s="241"/>
      <c r="C1042" s="241"/>
      <c r="D1042" s="242"/>
      <c r="E1042" s="242"/>
      <c r="F1042" s="242"/>
      <c r="G1042" s="243"/>
      <c r="H1042" s="243"/>
      <c r="I1042" s="243"/>
      <c r="J1042" s="243"/>
      <c r="K1042" s="243"/>
      <c r="L1042" s="243"/>
      <c r="M1042" s="243"/>
      <c r="N1042" s="243"/>
      <c r="O1042" s="243"/>
      <c r="P1042" s="244"/>
      <c r="Q1042" s="245"/>
      <c r="R1042" s="10"/>
      <c r="S1042" s="10"/>
      <c r="T1042" s="81"/>
      <c r="U1042" s="238"/>
      <c r="V1042" s="239"/>
    </row>
    <row r="1043" spans="1:22" ht="15.75" x14ac:dyDescent="0.25">
      <c r="A1043" s="207" t="s">
        <v>1376</v>
      </c>
      <c r="B1043" s="241"/>
      <c r="C1043" s="241"/>
      <c r="D1043" s="242"/>
      <c r="E1043" s="242"/>
      <c r="F1043" s="242"/>
      <c r="G1043" s="243"/>
      <c r="H1043" s="243"/>
      <c r="I1043" s="243"/>
      <c r="J1043" s="243"/>
      <c r="K1043" s="243"/>
      <c r="L1043" s="243"/>
      <c r="M1043" s="243"/>
      <c r="N1043" s="243"/>
      <c r="O1043" s="243"/>
      <c r="P1043" s="244"/>
      <c r="Q1043" s="245"/>
      <c r="R1043" s="10"/>
      <c r="S1043" s="10"/>
      <c r="T1043" s="81"/>
      <c r="U1043" s="238"/>
      <c r="V1043" s="239"/>
    </row>
    <row r="1044" spans="1:22" ht="15.75" x14ac:dyDescent="0.25">
      <c r="A1044" s="207" t="s">
        <v>1377</v>
      </c>
      <c r="B1044" s="241"/>
      <c r="C1044" s="241"/>
      <c r="D1044" s="242"/>
      <c r="E1044" s="242"/>
      <c r="F1044" s="242"/>
      <c r="G1044" s="243"/>
      <c r="H1044" s="243"/>
      <c r="I1044" s="243"/>
      <c r="J1044" s="243"/>
      <c r="K1044" s="243"/>
      <c r="L1044" s="243"/>
      <c r="M1044" s="243"/>
      <c r="N1044" s="243"/>
      <c r="O1044" s="243"/>
      <c r="P1044" s="244"/>
      <c r="Q1044" s="245"/>
      <c r="R1044" s="10"/>
      <c r="S1044" s="10"/>
      <c r="T1044" s="81"/>
      <c r="U1044" s="238"/>
      <c r="V1044" s="239"/>
    </row>
    <row r="1045" spans="1:22" ht="15.75" x14ac:dyDescent="0.25">
      <c r="A1045" s="207" t="s">
        <v>1378</v>
      </c>
      <c r="B1045" s="241"/>
      <c r="C1045" s="241"/>
      <c r="D1045" s="242"/>
      <c r="E1045" s="242"/>
      <c r="F1045" s="242"/>
      <c r="G1045" s="243"/>
      <c r="H1045" s="243"/>
      <c r="I1045" s="243"/>
      <c r="J1045" s="243"/>
      <c r="K1045" s="243"/>
      <c r="L1045" s="243"/>
      <c r="M1045" s="243"/>
      <c r="N1045" s="243"/>
      <c r="O1045" s="243"/>
      <c r="P1045" s="244"/>
      <c r="Q1045" s="245"/>
      <c r="R1045" s="10"/>
      <c r="S1045" s="10"/>
      <c r="T1045" s="81"/>
      <c r="U1045" s="238"/>
      <c r="V1045" s="239"/>
    </row>
    <row r="1046" spans="1:22" ht="15.75" x14ac:dyDescent="0.25">
      <c r="A1046" s="207" t="s">
        <v>1379</v>
      </c>
      <c r="B1046" s="241"/>
      <c r="C1046" s="241"/>
      <c r="D1046" s="242"/>
      <c r="E1046" s="242"/>
      <c r="F1046" s="242"/>
      <c r="G1046" s="243"/>
      <c r="H1046" s="243"/>
      <c r="I1046" s="243"/>
      <c r="J1046" s="243"/>
      <c r="K1046" s="243"/>
      <c r="L1046" s="243"/>
      <c r="M1046" s="243"/>
      <c r="N1046" s="243"/>
      <c r="O1046" s="243"/>
      <c r="P1046" s="244"/>
      <c r="Q1046" s="245"/>
      <c r="R1046" s="10"/>
      <c r="S1046" s="10"/>
      <c r="T1046" s="81"/>
      <c r="U1046" s="238"/>
      <c r="V1046" s="239"/>
    </row>
    <row r="1047" spans="1:22" ht="15.75" x14ac:dyDescent="0.25">
      <c r="A1047" s="207" t="s">
        <v>1380</v>
      </c>
      <c r="B1047" s="241"/>
      <c r="C1047" s="241"/>
      <c r="D1047" s="242"/>
      <c r="E1047" s="242"/>
      <c r="F1047" s="242"/>
      <c r="G1047" s="243"/>
      <c r="H1047" s="243"/>
      <c r="I1047" s="243"/>
      <c r="J1047" s="243"/>
      <c r="K1047" s="243"/>
      <c r="L1047" s="243"/>
      <c r="M1047" s="243"/>
      <c r="N1047" s="243"/>
      <c r="O1047" s="243"/>
      <c r="P1047" s="244"/>
      <c r="Q1047" s="245"/>
      <c r="R1047" s="10"/>
      <c r="S1047" s="10"/>
      <c r="T1047" s="81"/>
      <c r="U1047" s="238"/>
      <c r="V1047" s="239"/>
    </row>
    <row r="1048" spans="1:22" ht="15.75" x14ac:dyDescent="0.25">
      <c r="A1048" s="207" t="s">
        <v>1381</v>
      </c>
      <c r="B1048" s="241"/>
      <c r="C1048" s="241"/>
      <c r="D1048" s="242"/>
      <c r="E1048" s="242"/>
      <c r="F1048" s="242"/>
      <c r="G1048" s="243"/>
      <c r="H1048" s="243"/>
      <c r="I1048" s="243"/>
      <c r="J1048" s="243"/>
      <c r="K1048" s="243"/>
      <c r="L1048" s="243"/>
      <c r="M1048" s="243"/>
      <c r="N1048" s="243"/>
      <c r="O1048" s="243"/>
      <c r="P1048" s="244"/>
      <c r="Q1048" s="245"/>
      <c r="R1048" s="10"/>
      <c r="S1048" s="10"/>
      <c r="T1048" s="81"/>
      <c r="U1048" s="238"/>
      <c r="V1048" s="239"/>
    </row>
    <row r="1049" spans="1:22" ht="15.75" x14ac:dyDescent="0.25">
      <c r="A1049" s="207" t="s">
        <v>1382</v>
      </c>
      <c r="B1049" s="241"/>
      <c r="C1049" s="241"/>
      <c r="D1049" s="242"/>
      <c r="E1049" s="242"/>
      <c r="F1049" s="242"/>
      <c r="G1049" s="243"/>
      <c r="H1049" s="243"/>
      <c r="I1049" s="243"/>
      <c r="J1049" s="243"/>
      <c r="K1049" s="243"/>
      <c r="L1049" s="243"/>
      <c r="M1049" s="243"/>
      <c r="N1049" s="243"/>
      <c r="O1049" s="243"/>
      <c r="P1049" s="244"/>
      <c r="Q1049" s="245"/>
      <c r="R1049" s="10"/>
      <c r="S1049" s="10"/>
      <c r="T1049" s="81"/>
      <c r="U1049" s="238"/>
      <c r="V1049" s="239"/>
    </row>
    <row r="1050" spans="1:22" ht="15.75" x14ac:dyDescent="0.25">
      <c r="A1050" s="207" t="s">
        <v>1383</v>
      </c>
      <c r="B1050" s="241"/>
      <c r="C1050" s="241"/>
      <c r="D1050" s="242"/>
      <c r="E1050" s="242"/>
      <c r="F1050" s="242"/>
      <c r="G1050" s="243"/>
      <c r="H1050" s="243"/>
      <c r="I1050" s="243"/>
      <c r="J1050" s="243"/>
      <c r="K1050" s="243"/>
      <c r="L1050" s="243"/>
      <c r="M1050" s="243"/>
      <c r="N1050" s="243"/>
      <c r="O1050" s="243"/>
      <c r="P1050" s="244"/>
      <c r="Q1050" s="245"/>
      <c r="R1050" s="10"/>
      <c r="S1050" s="10"/>
      <c r="T1050" s="81"/>
      <c r="U1050" s="238"/>
      <c r="V1050" s="239"/>
    </row>
    <row r="1051" spans="1:22" ht="15.75" x14ac:dyDescent="0.25">
      <c r="A1051" s="207" t="s">
        <v>1384</v>
      </c>
      <c r="B1051" s="241"/>
      <c r="C1051" s="241"/>
      <c r="D1051" s="242"/>
      <c r="E1051" s="242"/>
      <c r="F1051" s="242"/>
      <c r="G1051" s="243"/>
      <c r="H1051" s="243"/>
      <c r="I1051" s="243"/>
      <c r="J1051" s="243"/>
      <c r="K1051" s="243"/>
      <c r="L1051" s="243"/>
      <c r="M1051" s="243"/>
      <c r="N1051" s="243"/>
      <c r="O1051" s="243"/>
      <c r="P1051" s="244"/>
      <c r="Q1051" s="245"/>
      <c r="R1051" s="10"/>
      <c r="S1051" s="10"/>
      <c r="T1051" s="81"/>
      <c r="U1051" s="238"/>
      <c r="V1051" s="239"/>
    </row>
    <row r="1052" spans="1:22" ht="15.75" x14ac:dyDescent="0.25">
      <c r="A1052" s="207" t="s">
        <v>1385</v>
      </c>
      <c r="B1052" s="241"/>
      <c r="C1052" s="241"/>
      <c r="D1052" s="242"/>
      <c r="E1052" s="242"/>
      <c r="F1052" s="242"/>
      <c r="G1052" s="243"/>
      <c r="H1052" s="243"/>
      <c r="I1052" s="243"/>
      <c r="J1052" s="243"/>
      <c r="K1052" s="243"/>
      <c r="L1052" s="243"/>
      <c r="M1052" s="243"/>
      <c r="N1052" s="243"/>
      <c r="O1052" s="243"/>
      <c r="P1052" s="244"/>
      <c r="Q1052" s="245"/>
      <c r="R1052" s="10"/>
      <c r="S1052" s="10"/>
      <c r="T1052" s="81"/>
      <c r="U1052" s="238"/>
      <c r="V1052" s="239"/>
    </row>
    <row r="1053" spans="1:22" ht="15.75" x14ac:dyDescent="0.25">
      <c r="A1053" s="207" t="s">
        <v>1386</v>
      </c>
      <c r="B1053" s="241"/>
      <c r="C1053" s="241"/>
      <c r="D1053" s="242"/>
      <c r="E1053" s="242"/>
      <c r="F1053" s="242"/>
      <c r="G1053" s="243"/>
      <c r="H1053" s="243"/>
      <c r="I1053" s="243"/>
      <c r="J1053" s="243"/>
      <c r="K1053" s="243"/>
      <c r="L1053" s="243"/>
      <c r="M1053" s="243"/>
      <c r="N1053" s="243"/>
      <c r="O1053" s="243"/>
      <c r="P1053" s="244"/>
      <c r="Q1053" s="245"/>
      <c r="R1053" s="10"/>
      <c r="S1053" s="10"/>
      <c r="T1053" s="81"/>
      <c r="U1053" s="238"/>
      <c r="V1053" s="239"/>
    </row>
    <row r="1054" spans="1:22" ht="15.75" x14ac:dyDescent="0.25">
      <c r="A1054" s="207" t="s">
        <v>1387</v>
      </c>
      <c r="B1054" s="241"/>
      <c r="C1054" s="241"/>
      <c r="D1054" s="242"/>
      <c r="E1054" s="242"/>
      <c r="F1054" s="242"/>
      <c r="G1054" s="243"/>
      <c r="H1054" s="243"/>
      <c r="I1054" s="243"/>
      <c r="J1054" s="243"/>
      <c r="K1054" s="243"/>
      <c r="L1054" s="243"/>
      <c r="M1054" s="243"/>
      <c r="N1054" s="243"/>
      <c r="O1054" s="243"/>
      <c r="P1054" s="244"/>
      <c r="Q1054" s="245"/>
      <c r="R1054" s="10"/>
      <c r="S1054" s="10"/>
      <c r="T1054" s="81"/>
      <c r="U1054" s="238"/>
      <c r="V1054" s="239"/>
    </row>
    <row r="1055" spans="1:22" ht="15.75" x14ac:dyDescent="0.25">
      <c r="A1055" s="207" t="s">
        <v>1388</v>
      </c>
      <c r="B1055" s="241"/>
      <c r="C1055" s="241"/>
      <c r="D1055" s="242"/>
      <c r="E1055" s="242"/>
      <c r="F1055" s="242"/>
      <c r="G1055" s="243"/>
      <c r="H1055" s="243"/>
      <c r="I1055" s="243"/>
      <c r="J1055" s="243"/>
      <c r="K1055" s="243"/>
      <c r="L1055" s="243"/>
      <c r="M1055" s="243"/>
      <c r="N1055" s="243"/>
      <c r="O1055" s="243"/>
      <c r="P1055" s="244"/>
      <c r="Q1055" s="245"/>
      <c r="R1055" s="10"/>
      <c r="S1055" s="10"/>
      <c r="T1055" s="81"/>
      <c r="U1055" s="238"/>
      <c r="V1055" s="239"/>
    </row>
    <row r="1056" spans="1:22" ht="15.75" x14ac:dyDescent="0.25">
      <c r="A1056" s="207" t="s">
        <v>1389</v>
      </c>
      <c r="B1056" s="241"/>
      <c r="C1056" s="241"/>
      <c r="D1056" s="242"/>
      <c r="E1056" s="242"/>
      <c r="F1056" s="242"/>
      <c r="G1056" s="243"/>
      <c r="H1056" s="243"/>
      <c r="I1056" s="243"/>
      <c r="J1056" s="243"/>
      <c r="K1056" s="243"/>
      <c r="L1056" s="243"/>
      <c r="M1056" s="243"/>
      <c r="N1056" s="243"/>
      <c r="O1056" s="243"/>
      <c r="P1056" s="244"/>
      <c r="Q1056" s="245"/>
      <c r="R1056" s="10"/>
      <c r="S1056" s="10"/>
      <c r="T1056" s="81"/>
      <c r="U1056" s="238"/>
      <c r="V1056" s="239"/>
    </row>
    <row r="1057" spans="1:22" ht="15.75" x14ac:dyDescent="0.25">
      <c r="A1057" s="207" t="s">
        <v>1390</v>
      </c>
      <c r="B1057" s="241"/>
      <c r="C1057" s="241"/>
      <c r="D1057" s="242"/>
      <c r="E1057" s="242"/>
      <c r="F1057" s="242"/>
      <c r="G1057" s="243"/>
      <c r="H1057" s="243"/>
      <c r="I1057" s="243"/>
      <c r="J1057" s="243"/>
      <c r="K1057" s="243"/>
      <c r="L1057" s="243"/>
      <c r="M1057" s="243"/>
      <c r="N1057" s="243"/>
      <c r="O1057" s="243"/>
      <c r="P1057" s="244"/>
      <c r="Q1057" s="245"/>
      <c r="R1057" s="10"/>
      <c r="S1057" s="10"/>
      <c r="T1057" s="81"/>
      <c r="U1057" s="238"/>
      <c r="V1057" s="239"/>
    </row>
    <row r="1058" spans="1:22" ht="15.75" x14ac:dyDescent="0.25">
      <c r="A1058" s="207" t="s">
        <v>1391</v>
      </c>
      <c r="B1058" s="241"/>
      <c r="C1058" s="241"/>
      <c r="D1058" s="242"/>
      <c r="E1058" s="242"/>
      <c r="F1058" s="242"/>
      <c r="G1058" s="243"/>
      <c r="H1058" s="243"/>
      <c r="I1058" s="243"/>
      <c r="J1058" s="243"/>
      <c r="K1058" s="243"/>
      <c r="L1058" s="243"/>
      <c r="M1058" s="243"/>
      <c r="N1058" s="243"/>
      <c r="O1058" s="243"/>
      <c r="P1058" s="244"/>
      <c r="Q1058" s="245"/>
      <c r="R1058" s="10"/>
      <c r="S1058" s="10"/>
      <c r="T1058" s="81"/>
      <c r="U1058" s="238"/>
      <c r="V1058" s="239"/>
    </row>
    <row r="1059" spans="1:22" ht="15.75" x14ac:dyDescent="0.25">
      <c r="A1059" s="207" t="s">
        <v>1392</v>
      </c>
      <c r="B1059" s="241"/>
      <c r="C1059" s="241"/>
      <c r="D1059" s="242"/>
      <c r="E1059" s="242"/>
      <c r="F1059" s="242"/>
      <c r="G1059" s="243"/>
      <c r="H1059" s="243"/>
      <c r="I1059" s="243"/>
      <c r="J1059" s="243"/>
      <c r="K1059" s="243"/>
      <c r="L1059" s="243"/>
      <c r="M1059" s="243"/>
      <c r="N1059" s="243"/>
      <c r="O1059" s="243"/>
      <c r="P1059" s="244"/>
      <c r="Q1059" s="245"/>
      <c r="R1059" s="10"/>
      <c r="S1059" s="10"/>
      <c r="T1059" s="81"/>
      <c r="U1059" s="238"/>
      <c r="V1059" s="239"/>
    </row>
    <row r="1060" spans="1:22" ht="15.75" x14ac:dyDescent="0.25">
      <c r="A1060" s="207" t="s">
        <v>1393</v>
      </c>
      <c r="B1060" s="241"/>
      <c r="C1060" s="241"/>
      <c r="D1060" s="242"/>
      <c r="E1060" s="242"/>
      <c r="F1060" s="242"/>
      <c r="G1060" s="243"/>
      <c r="H1060" s="243"/>
      <c r="I1060" s="243"/>
      <c r="J1060" s="243"/>
      <c r="K1060" s="243"/>
      <c r="L1060" s="243"/>
      <c r="M1060" s="243"/>
      <c r="N1060" s="243"/>
      <c r="O1060" s="243"/>
      <c r="P1060" s="244"/>
      <c r="Q1060" s="245"/>
      <c r="R1060" s="10"/>
      <c r="S1060" s="10"/>
      <c r="T1060" s="81"/>
      <c r="U1060" s="238"/>
      <c r="V1060" s="239"/>
    </row>
    <row r="1061" spans="1:22" ht="15.75" x14ac:dyDescent="0.25">
      <c r="A1061" s="207" t="s">
        <v>1394</v>
      </c>
      <c r="B1061" s="241"/>
      <c r="C1061" s="241"/>
      <c r="D1061" s="242"/>
      <c r="E1061" s="242"/>
      <c r="F1061" s="242"/>
      <c r="G1061" s="243"/>
      <c r="H1061" s="243"/>
      <c r="I1061" s="243"/>
      <c r="J1061" s="243"/>
      <c r="K1061" s="243"/>
      <c r="L1061" s="243"/>
      <c r="M1061" s="243"/>
      <c r="N1061" s="243"/>
      <c r="O1061" s="243"/>
      <c r="P1061" s="244"/>
      <c r="Q1061" s="245"/>
      <c r="R1061" s="10"/>
      <c r="S1061" s="10"/>
      <c r="T1061" s="81"/>
      <c r="U1061" s="238"/>
      <c r="V1061" s="239"/>
    </row>
    <row r="1062" spans="1:22" ht="15.75" x14ac:dyDescent="0.25">
      <c r="A1062" s="207" t="s">
        <v>1395</v>
      </c>
      <c r="B1062" s="241"/>
      <c r="C1062" s="241"/>
      <c r="D1062" s="242"/>
      <c r="E1062" s="242"/>
      <c r="F1062" s="242"/>
      <c r="G1062" s="243"/>
      <c r="H1062" s="243"/>
      <c r="I1062" s="243"/>
      <c r="J1062" s="243"/>
      <c r="K1062" s="243"/>
      <c r="L1062" s="243"/>
      <c r="M1062" s="243"/>
      <c r="N1062" s="243"/>
      <c r="O1062" s="243"/>
      <c r="P1062" s="244"/>
      <c r="Q1062" s="245"/>
      <c r="R1062" s="10"/>
      <c r="S1062" s="10"/>
      <c r="T1062" s="81"/>
      <c r="U1062" s="238"/>
      <c r="V1062" s="239"/>
    </row>
    <row r="1063" spans="1:22" ht="15.75" x14ac:dyDescent="0.25">
      <c r="A1063" s="207" t="s">
        <v>1396</v>
      </c>
      <c r="B1063" s="241"/>
      <c r="C1063" s="241"/>
      <c r="D1063" s="242"/>
      <c r="E1063" s="242"/>
      <c r="F1063" s="242"/>
      <c r="G1063" s="243"/>
      <c r="H1063" s="243"/>
      <c r="I1063" s="243"/>
      <c r="J1063" s="243"/>
      <c r="K1063" s="243"/>
      <c r="L1063" s="243"/>
      <c r="M1063" s="243"/>
      <c r="N1063" s="243"/>
      <c r="O1063" s="243"/>
      <c r="P1063" s="244"/>
      <c r="Q1063" s="245"/>
      <c r="R1063" s="10"/>
      <c r="S1063" s="10"/>
      <c r="T1063" s="81"/>
      <c r="U1063" s="238"/>
      <c r="V1063" s="239"/>
    </row>
    <row r="1064" spans="1:22" ht="15.75" x14ac:dyDescent="0.25">
      <c r="A1064" s="207" t="s">
        <v>1397</v>
      </c>
      <c r="B1064" s="241"/>
      <c r="C1064" s="241"/>
      <c r="D1064" s="242"/>
      <c r="E1064" s="242"/>
      <c r="F1064" s="242"/>
      <c r="G1064" s="243"/>
      <c r="H1064" s="243"/>
      <c r="I1064" s="243"/>
      <c r="J1064" s="243"/>
      <c r="K1064" s="243"/>
      <c r="L1064" s="243"/>
      <c r="M1064" s="243"/>
      <c r="N1064" s="243"/>
      <c r="O1064" s="243"/>
      <c r="P1064" s="244"/>
      <c r="Q1064" s="245"/>
      <c r="R1064" s="10"/>
      <c r="S1064" s="10"/>
      <c r="T1064" s="81"/>
      <c r="U1064" s="238"/>
      <c r="V1064" s="239"/>
    </row>
    <row r="1065" spans="1:22" ht="15.75" x14ac:dyDescent="0.25">
      <c r="A1065" s="207" t="s">
        <v>1398</v>
      </c>
      <c r="B1065" s="241"/>
      <c r="C1065" s="241"/>
      <c r="D1065" s="242"/>
      <c r="E1065" s="242"/>
      <c r="F1065" s="242"/>
      <c r="G1065" s="243"/>
      <c r="H1065" s="243"/>
      <c r="I1065" s="243"/>
      <c r="J1065" s="243"/>
      <c r="K1065" s="243"/>
      <c r="L1065" s="243"/>
      <c r="M1065" s="243"/>
      <c r="N1065" s="243"/>
      <c r="O1065" s="243"/>
      <c r="P1065" s="244"/>
      <c r="Q1065" s="245"/>
      <c r="R1065" s="10"/>
      <c r="S1065" s="10"/>
      <c r="T1065" s="81"/>
      <c r="U1065" s="238"/>
      <c r="V1065" s="239"/>
    </row>
    <row r="1066" spans="1:22" ht="15.75" x14ac:dyDescent="0.25">
      <c r="A1066" s="207" t="s">
        <v>1399</v>
      </c>
      <c r="B1066" s="241"/>
      <c r="C1066" s="241"/>
      <c r="D1066" s="242"/>
      <c r="E1066" s="242"/>
      <c r="F1066" s="242"/>
      <c r="G1066" s="243"/>
      <c r="H1066" s="243"/>
      <c r="I1066" s="243"/>
      <c r="J1066" s="243"/>
      <c r="K1066" s="243"/>
      <c r="L1066" s="243"/>
      <c r="M1066" s="243"/>
      <c r="N1066" s="243"/>
      <c r="O1066" s="243"/>
      <c r="P1066" s="244"/>
      <c r="Q1066" s="245"/>
      <c r="R1066" s="10"/>
      <c r="S1066" s="10"/>
      <c r="T1066" s="81"/>
      <c r="U1066" s="238"/>
      <c r="V1066" s="239"/>
    </row>
    <row r="1067" spans="1:22" ht="15.75" x14ac:dyDescent="0.25">
      <c r="A1067" s="207" t="s">
        <v>1400</v>
      </c>
      <c r="B1067" s="241"/>
      <c r="C1067" s="241"/>
      <c r="D1067" s="242"/>
      <c r="E1067" s="242"/>
      <c r="F1067" s="242"/>
      <c r="G1067" s="243"/>
      <c r="H1067" s="243"/>
      <c r="I1067" s="243"/>
      <c r="J1067" s="243"/>
      <c r="K1067" s="243"/>
      <c r="L1067" s="243"/>
      <c r="M1067" s="243"/>
      <c r="N1067" s="243"/>
      <c r="O1067" s="243"/>
      <c r="P1067" s="244"/>
      <c r="Q1067" s="245"/>
      <c r="R1067" s="10"/>
      <c r="S1067" s="10"/>
      <c r="T1067" s="81"/>
      <c r="U1067" s="238"/>
      <c r="V1067" s="239"/>
    </row>
    <row r="1068" spans="1:22" ht="15.75" x14ac:dyDescent="0.25">
      <c r="A1068" s="207" t="s">
        <v>1401</v>
      </c>
      <c r="B1068" s="241"/>
      <c r="C1068" s="241"/>
      <c r="D1068" s="242"/>
      <c r="E1068" s="242"/>
      <c r="F1068" s="242"/>
      <c r="G1068" s="243"/>
      <c r="H1068" s="243"/>
      <c r="I1068" s="243"/>
      <c r="J1068" s="243"/>
      <c r="K1068" s="243"/>
      <c r="L1068" s="243"/>
      <c r="M1068" s="243"/>
      <c r="N1068" s="243"/>
      <c r="O1068" s="243"/>
      <c r="P1068" s="244"/>
      <c r="Q1068" s="245"/>
      <c r="R1068" s="10"/>
      <c r="S1068" s="10"/>
      <c r="T1068" s="81"/>
      <c r="U1068" s="238"/>
      <c r="V1068" s="239"/>
    </row>
    <row r="1069" spans="1:22" ht="15.75" x14ac:dyDescent="0.25">
      <c r="A1069" s="207" t="s">
        <v>1402</v>
      </c>
      <c r="B1069" s="241"/>
      <c r="C1069" s="241"/>
      <c r="D1069" s="242"/>
      <c r="E1069" s="242"/>
      <c r="F1069" s="242"/>
      <c r="G1069" s="243"/>
      <c r="H1069" s="243"/>
      <c r="I1069" s="243"/>
      <c r="J1069" s="243"/>
      <c r="K1069" s="243"/>
      <c r="L1069" s="243"/>
      <c r="M1069" s="243"/>
      <c r="N1069" s="243"/>
      <c r="O1069" s="243"/>
      <c r="P1069" s="244"/>
      <c r="Q1069" s="245"/>
      <c r="R1069" s="10"/>
      <c r="S1069" s="10"/>
      <c r="T1069" s="81"/>
      <c r="U1069" s="238"/>
      <c r="V1069" s="239"/>
    </row>
    <row r="1070" spans="1:22" ht="15.75" x14ac:dyDescent="0.25">
      <c r="A1070" s="207" t="s">
        <v>1403</v>
      </c>
      <c r="B1070" s="241"/>
      <c r="C1070" s="241"/>
      <c r="D1070" s="242"/>
      <c r="E1070" s="242"/>
      <c r="F1070" s="242"/>
      <c r="G1070" s="243"/>
      <c r="H1070" s="243"/>
      <c r="I1070" s="243"/>
      <c r="J1070" s="243"/>
      <c r="K1070" s="243"/>
      <c r="L1070" s="243"/>
      <c r="M1070" s="243"/>
      <c r="N1070" s="243"/>
      <c r="O1070" s="243"/>
      <c r="P1070" s="244"/>
      <c r="Q1070" s="245"/>
      <c r="R1070" s="10"/>
      <c r="S1070" s="10"/>
      <c r="T1070" s="81"/>
      <c r="U1070" s="238"/>
      <c r="V1070" s="239"/>
    </row>
    <row r="1071" spans="1:22" ht="15.75" x14ac:dyDescent="0.25">
      <c r="A1071" s="207" t="s">
        <v>1404</v>
      </c>
      <c r="B1071" s="241"/>
      <c r="C1071" s="241"/>
      <c r="D1071" s="242"/>
      <c r="E1071" s="242"/>
      <c r="F1071" s="242"/>
      <c r="G1071" s="243"/>
      <c r="H1071" s="243"/>
      <c r="I1071" s="243"/>
      <c r="J1071" s="243"/>
      <c r="K1071" s="243"/>
      <c r="L1071" s="243"/>
      <c r="M1071" s="243"/>
      <c r="N1071" s="243"/>
      <c r="O1071" s="243"/>
      <c r="P1071" s="244"/>
      <c r="Q1071" s="245"/>
      <c r="R1071" s="10"/>
      <c r="S1071" s="10"/>
      <c r="T1071" s="81"/>
      <c r="U1071" s="238"/>
      <c r="V1071" s="239"/>
    </row>
    <row r="1072" spans="1:22" ht="15.75" x14ac:dyDescent="0.25">
      <c r="A1072" s="207" t="s">
        <v>1405</v>
      </c>
      <c r="B1072" s="241"/>
      <c r="C1072" s="241"/>
      <c r="D1072" s="242"/>
      <c r="E1072" s="242"/>
      <c r="F1072" s="242"/>
      <c r="G1072" s="243"/>
      <c r="H1072" s="243"/>
      <c r="I1072" s="243"/>
      <c r="J1072" s="243"/>
      <c r="K1072" s="243"/>
      <c r="L1072" s="243"/>
      <c r="M1072" s="243"/>
      <c r="N1072" s="243"/>
      <c r="O1072" s="243"/>
      <c r="P1072" s="244"/>
      <c r="Q1072" s="245"/>
      <c r="R1072" s="10"/>
      <c r="S1072" s="10"/>
      <c r="T1072" s="81"/>
      <c r="U1072" s="238"/>
      <c r="V1072" s="239"/>
    </row>
    <row r="1073" spans="1:22" ht="15.75" x14ac:dyDescent="0.25">
      <c r="A1073" s="207" t="s">
        <v>1406</v>
      </c>
      <c r="B1073" s="241"/>
      <c r="C1073" s="241"/>
      <c r="D1073" s="242"/>
      <c r="E1073" s="242"/>
      <c r="F1073" s="242"/>
      <c r="G1073" s="243"/>
      <c r="H1073" s="243"/>
      <c r="I1073" s="243"/>
      <c r="J1073" s="243"/>
      <c r="K1073" s="243"/>
      <c r="L1073" s="243"/>
      <c r="M1073" s="243"/>
      <c r="N1073" s="243"/>
      <c r="O1073" s="243"/>
      <c r="P1073" s="244"/>
      <c r="Q1073" s="245"/>
      <c r="R1073" s="10"/>
      <c r="S1073" s="10"/>
      <c r="T1073" s="81"/>
      <c r="U1073" s="238"/>
      <c r="V1073" s="239"/>
    </row>
    <row r="1074" spans="1:22" ht="15.75" x14ac:dyDescent="0.25">
      <c r="A1074" s="207" t="s">
        <v>1407</v>
      </c>
      <c r="B1074" s="241"/>
      <c r="C1074" s="241"/>
      <c r="D1074" s="242"/>
      <c r="E1074" s="242"/>
      <c r="F1074" s="242"/>
      <c r="G1074" s="243"/>
      <c r="H1074" s="243"/>
      <c r="I1074" s="243"/>
      <c r="J1074" s="243"/>
      <c r="K1074" s="243"/>
      <c r="L1074" s="243"/>
      <c r="M1074" s="243"/>
      <c r="N1074" s="243"/>
      <c r="O1074" s="243"/>
      <c r="P1074" s="244"/>
      <c r="Q1074" s="245"/>
      <c r="R1074" s="10"/>
      <c r="S1074" s="10"/>
      <c r="T1074" s="81"/>
      <c r="U1074" s="238"/>
      <c r="V1074" s="239"/>
    </row>
    <row r="1075" spans="1:22" ht="15.75" x14ac:dyDescent="0.25">
      <c r="A1075" s="207" t="s">
        <v>1408</v>
      </c>
      <c r="B1075" s="241"/>
      <c r="C1075" s="241"/>
      <c r="D1075" s="242"/>
      <c r="E1075" s="242"/>
      <c r="F1075" s="242"/>
      <c r="G1075" s="243"/>
      <c r="H1075" s="243"/>
      <c r="I1075" s="243"/>
      <c r="J1075" s="243"/>
      <c r="K1075" s="243"/>
      <c r="L1075" s="243"/>
      <c r="M1075" s="243"/>
      <c r="N1075" s="243"/>
      <c r="O1075" s="243"/>
      <c r="P1075" s="244"/>
      <c r="Q1075" s="245"/>
      <c r="R1075" s="10"/>
      <c r="S1075" s="10"/>
      <c r="T1075" s="81"/>
      <c r="U1075" s="238"/>
      <c r="V1075" s="239"/>
    </row>
    <row r="1076" spans="1:22" ht="15.75" x14ac:dyDescent="0.25">
      <c r="A1076" s="207" t="s">
        <v>1409</v>
      </c>
      <c r="B1076" s="241"/>
      <c r="C1076" s="241"/>
      <c r="D1076" s="242"/>
      <c r="E1076" s="242"/>
      <c r="F1076" s="242"/>
      <c r="G1076" s="243"/>
      <c r="H1076" s="243"/>
      <c r="I1076" s="243"/>
      <c r="J1076" s="243"/>
      <c r="K1076" s="243"/>
      <c r="L1076" s="243"/>
      <c r="M1076" s="243"/>
      <c r="N1076" s="243"/>
      <c r="O1076" s="243"/>
      <c r="P1076" s="244"/>
      <c r="Q1076" s="245"/>
      <c r="R1076" s="10"/>
      <c r="S1076" s="10"/>
      <c r="T1076" s="81"/>
      <c r="U1076" s="238"/>
      <c r="V1076" s="239"/>
    </row>
    <row r="1077" spans="1:22" ht="15.75" x14ac:dyDescent="0.25">
      <c r="A1077" s="207" t="s">
        <v>1410</v>
      </c>
      <c r="B1077" s="241"/>
      <c r="C1077" s="241"/>
      <c r="D1077" s="242"/>
      <c r="E1077" s="242"/>
      <c r="F1077" s="242"/>
      <c r="G1077" s="243"/>
      <c r="H1077" s="243"/>
      <c r="I1077" s="243"/>
      <c r="J1077" s="243"/>
      <c r="K1077" s="243"/>
      <c r="L1077" s="243"/>
      <c r="M1077" s="243"/>
      <c r="N1077" s="243"/>
      <c r="O1077" s="243"/>
      <c r="P1077" s="244"/>
      <c r="Q1077" s="245"/>
      <c r="R1077" s="10"/>
      <c r="S1077" s="10"/>
      <c r="T1077" s="81"/>
      <c r="U1077" s="238"/>
      <c r="V1077" s="239"/>
    </row>
    <row r="1078" spans="1:22" ht="15.75" x14ac:dyDescent="0.25">
      <c r="A1078" s="207" t="s">
        <v>1411</v>
      </c>
      <c r="B1078" s="241"/>
      <c r="C1078" s="241"/>
      <c r="D1078" s="242"/>
      <c r="E1078" s="242"/>
      <c r="F1078" s="242"/>
      <c r="G1078" s="243"/>
      <c r="H1078" s="243"/>
      <c r="I1078" s="243"/>
      <c r="J1078" s="243"/>
      <c r="K1078" s="243"/>
      <c r="L1078" s="243"/>
      <c r="M1078" s="243"/>
      <c r="N1078" s="243"/>
      <c r="O1078" s="243"/>
      <c r="P1078" s="244"/>
      <c r="Q1078" s="245"/>
      <c r="R1078" s="10"/>
      <c r="S1078" s="10"/>
      <c r="T1078" s="81"/>
      <c r="U1078" s="238"/>
      <c r="V1078" s="239"/>
    </row>
    <row r="1079" spans="1:22" ht="15.75" x14ac:dyDescent="0.25">
      <c r="A1079" s="207" t="s">
        <v>1412</v>
      </c>
      <c r="B1079" s="241"/>
      <c r="C1079" s="241"/>
      <c r="D1079" s="242"/>
      <c r="E1079" s="242"/>
      <c r="F1079" s="242"/>
      <c r="G1079" s="243"/>
      <c r="H1079" s="243"/>
      <c r="I1079" s="243"/>
      <c r="J1079" s="243"/>
      <c r="K1079" s="243"/>
      <c r="L1079" s="243"/>
      <c r="M1079" s="243"/>
      <c r="N1079" s="243"/>
      <c r="O1079" s="243"/>
      <c r="P1079" s="244"/>
      <c r="Q1079" s="245"/>
      <c r="R1079" s="10"/>
      <c r="S1079" s="10"/>
      <c r="T1079" s="81"/>
      <c r="U1079" s="238"/>
      <c r="V1079" s="239"/>
    </row>
    <row r="1080" spans="1:22" ht="15.75" x14ac:dyDescent="0.25">
      <c r="A1080" s="207" t="s">
        <v>1413</v>
      </c>
      <c r="B1080" s="241"/>
      <c r="C1080" s="241"/>
      <c r="D1080" s="242"/>
      <c r="E1080" s="242"/>
      <c r="F1080" s="242"/>
      <c r="G1080" s="243"/>
      <c r="H1080" s="243"/>
      <c r="I1080" s="243"/>
      <c r="J1080" s="243"/>
      <c r="K1080" s="243"/>
      <c r="L1080" s="243"/>
      <c r="M1080" s="243"/>
      <c r="N1080" s="243"/>
      <c r="O1080" s="243"/>
      <c r="P1080" s="244"/>
      <c r="Q1080" s="245"/>
      <c r="R1080" s="10"/>
      <c r="S1080" s="10"/>
      <c r="T1080" s="81"/>
      <c r="U1080" s="238"/>
      <c r="V1080" s="239"/>
    </row>
    <row r="1081" spans="1:22" ht="15.75" x14ac:dyDescent="0.25">
      <c r="A1081" s="207" t="s">
        <v>1414</v>
      </c>
      <c r="B1081" s="241"/>
      <c r="C1081" s="241"/>
      <c r="D1081" s="242"/>
      <c r="E1081" s="242"/>
      <c r="F1081" s="242"/>
      <c r="G1081" s="243"/>
      <c r="H1081" s="243"/>
      <c r="I1081" s="243"/>
      <c r="J1081" s="243"/>
      <c r="K1081" s="243"/>
      <c r="L1081" s="243"/>
      <c r="M1081" s="243"/>
      <c r="N1081" s="243"/>
      <c r="O1081" s="243"/>
      <c r="P1081" s="244"/>
      <c r="Q1081" s="245"/>
      <c r="R1081" s="10"/>
      <c r="S1081" s="10"/>
      <c r="T1081" s="81"/>
      <c r="U1081" s="238"/>
      <c r="V1081" s="239"/>
    </row>
    <row r="1082" spans="1:22" ht="15.75" x14ac:dyDescent="0.25">
      <c r="A1082" s="207" t="s">
        <v>1415</v>
      </c>
      <c r="B1082" s="241"/>
      <c r="C1082" s="241"/>
      <c r="D1082" s="242"/>
      <c r="E1082" s="242"/>
      <c r="F1082" s="242"/>
      <c r="G1082" s="243"/>
      <c r="H1082" s="243"/>
      <c r="I1082" s="243"/>
      <c r="J1082" s="243"/>
      <c r="K1082" s="243"/>
      <c r="L1082" s="243"/>
      <c r="M1082" s="243"/>
      <c r="N1082" s="243"/>
      <c r="O1082" s="243"/>
      <c r="P1082" s="244"/>
      <c r="Q1082" s="245"/>
      <c r="R1082" s="10"/>
      <c r="S1082" s="10"/>
      <c r="T1082" s="81"/>
      <c r="U1082" s="238"/>
      <c r="V1082" s="239"/>
    </row>
    <row r="1083" spans="1:22" ht="15.75" x14ac:dyDescent="0.25">
      <c r="A1083" s="207" t="s">
        <v>1416</v>
      </c>
      <c r="B1083" s="241"/>
      <c r="C1083" s="241"/>
      <c r="D1083" s="242"/>
      <c r="E1083" s="242"/>
      <c r="F1083" s="242"/>
      <c r="G1083" s="243"/>
      <c r="H1083" s="243"/>
      <c r="I1083" s="243"/>
      <c r="J1083" s="243"/>
      <c r="K1083" s="243"/>
      <c r="L1083" s="243"/>
      <c r="M1083" s="243"/>
      <c r="N1083" s="243"/>
      <c r="O1083" s="243"/>
      <c r="P1083" s="244"/>
      <c r="Q1083" s="245"/>
      <c r="R1083" s="10"/>
      <c r="S1083" s="10"/>
      <c r="T1083" s="81"/>
      <c r="U1083" s="238"/>
      <c r="V1083" s="239"/>
    </row>
    <row r="1084" spans="1:22" ht="15.75" x14ac:dyDescent="0.25">
      <c r="A1084" s="207" t="s">
        <v>1417</v>
      </c>
      <c r="B1084" s="241"/>
      <c r="C1084" s="241"/>
      <c r="D1084" s="242"/>
      <c r="E1084" s="242"/>
      <c r="F1084" s="242"/>
      <c r="G1084" s="243"/>
      <c r="H1084" s="243"/>
      <c r="I1084" s="243"/>
      <c r="J1084" s="243"/>
      <c r="K1084" s="243"/>
      <c r="L1084" s="243"/>
      <c r="M1084" s="243"/>
      <c r="N1084" s="243"/>
      <c r="O1084" s="243"/>
      <c r="P1084" s="244"/>
      <c r="Q1084" s="245"/>
      <c r="R1084" s="10"/>
      <c r="S1084" s="10"/>
      <c r="T1084" s="81"/>
      <c r="U1084" s="238"/>
      <c r="V1084" s="239"/>
    </row>
    <row r="1085" spans="1:22" ht="15.75" x14ac:dyDescent="0.25">
      <c r="A1085" s="207" t="s">
        <v>1418</v>
      </c>
      <c r="B1085" s="241"/>
      <c r="C1085" s="241"/>
      <c r="D1085" s="242"/>
      <c r="E1085" s="242"/>
      <c r="F1085" s="242"/>
      <c r="G1085" s="243"/>
      <c r="H1085" s="243"/>
      <c r="I1085" s="243"/>
      <c r="J1085" s="243"/>
      <c r="K1085" s="243"/>
      <c r="L1085" s="243"/>
      <c r="M1085" s="243"/>
      <c r="N1085" s="243"/>
      <c r="O1085" s="243"/>
      <c r="P1085" s="244"/>
      <c r="Q1085" s="245"/>
      <c r="R1085" s="10"/>
      <c r="S1085" s="10"/>
      <c r="T1085" s="81"/>
      <c r="U1085" s="238"/>
      <c r="V1085" s="239"/>
    </row>
    <row r="1086" spans="1:22" ht="15.75" x14ac:dyDescent="0.25">
      <c r="A1086" s="207" t="s">
        <v>1419</v>
      </c>
      <c r="B1086" s="241"/>
      <c r="C1086" s="241"/>
      <c r="D1086" s="242"/>
      <c r="E1086" s="242"/>
      <c r="F1086" s="242"/>
      <c r="G1086" s="243"/>
      <c r="H1086" s="243"/>
      <c r="I1086" s="243"/>
      <c r="J1086" s="243"/>
      <c r="K1086" s="243"/>
      <c r="L1086" s="243"/>
      <c r="M1086" s="243"/>
      <c r="N1086" s="243"/>
      <c r="O1086" s="243"/>
      <c r="P1086" s="244"/>
      <c r="Q1086" s="245"/>
      <c r="R1086" s="10"/>
      <c r="S1086" s="10"/>
      <c r="T1086" s="81"/>
      <c r="U1086" s="238"/>
      <c r="V1086" s="239"/>
    </row>
    <row r="1087" spans="1:22" ht="15.75" x14ac:dyDescent="0.25">
      <c r="A1087" s="207" t="s">
        <v>1420</v>
      </c>
      <c r="B1087" s="241"/>
      <c r="C1087" s="241"/>
      <c r="D1087" s="242"/>
      <c r="E1087" s="242"/>
      <c r="F1087" s="242"/>
      <c r="G1087" s="243"/>
      <c r="H1087" s="243"/>
      <c r="I1087" s="243"/>
      <c r="J1087" s="243"/>
      <c r="K1087" s="243"/>
      <c r="L1087" s="243"/>
      <c r="M1087" s="243"/>
      <c r="N1087" s="243"/>
      <c r="O1087" s="243"/>
      <c r="P1087" s="244"/>
      <c r="Q1087" s="245"/>
      <c r="R1087" s="10"/>
      <c r="S1087" s="10"/>
      <c r="T1087" s="81"/>
      <c r="U1087" s="238"/>
      <c r="V1087" s="239"/>
    </row>
    <row r="1088" spans="1:22" ht="15.75" x14ac:dyDescent="0.25">
      <c r="A1088" s="207" t="s">
        <v>1421</v>
      </c>
      <c r="B1088" s="241"/>
      <c r="C1088" s="241"/>
      <c r="D1088" s="242"/>
      <c r="E1088" s="242"/>
      <c r="F1088" s="242"/>
      <c r="G1088" s="243"/>
      <c r="H1088" s="243"/>
      <c r="I1088" s="243"/>
      <c r="J1088" s="243"/>
      <c r="K1088" s="243"/>
      <c r="L1088" s="243"/>
      <c r="M1088" s="243"/>
      <c r="N1088" s="243"/>
      <c r="O1088" s="243"/>
      <c r="P1088" s="244"/>
      <c r="Q1088" s="245"/>
      <c r="R1088" s="10"/>
      <c r="S1088" s="10"/>
      <c r="T1088" s="81"/>
      <c r="U1088" s="238"/>
      <c r="V1088" s="239"/>
    </row>
    <row r="1089" spans="1:22" ht="15.75" x14ac:dyDescent="0.25">
      <c r="A1089" s="207" t="s">
        <v>1422</v>
      </c>
      <c r="B1089" s="241"/>
      <c r="C1089" s="241"/>
      <c r="D1089" s="242"/>
      <c r="E1089" s="242"/>
      <c r="F1089" s="242"/>
      <c r="G1089" s="243"/>
      <c r="H1089" s="243"/>
      <c r="I1089" s="243"/>
      <c r="J1089" s="243"/>
      <c r="K1089" s="243"/>
      <c r="L1089" s="243"/>
      <c r="M1089" s="243"/>
      <c r="N1089" s="243"/>
      <c r="O1089" s="243"/>
      <c r="P1089" s="244"/>
      <c r="Q1089" s="245"/>
      <c r="R1089" s="10"/>
      <c r="S1089" s="10"/>
      <c r="T1089" s="81"/>
      <c r="U1089" s="238"/>
      <c r="V1089" s="239"/>
    </row>
    <row r="1090" spans="1:22" ht="15.75" x14ac:dyDescent="0.25">
      <c r="A1090" s="207" t="s">
        <v>1423</v>
      </c>
      <c r="B1090" s="241"/>
      <c r="C1090" s="241"/>
      <c r="D1090" s="242"/>
      <c r="E1090" s="242"/>
      <c r="F1090" s="242"/>
      <c r="G1090" s="243"/>
      <c r="H1090" s="243"/>
      <c r="I1090" s="243"/>
      <c r="J1090" s="243"/>
      <c r="K1090" s="243"/>
      <c r="L1090" s="243"/>
      <c r="M1090" s="243"/>
      <c r="N1090" s="243"/>
      <c r="O1090" s="243"/>
      <c r="P1090" s="244"/>
      <c r="Q1090" s="245"/>
      <c r="R1090" s="10"/>
      <c r="S1090" s="10"/>
      <c r="T1090" s="81"/>
      <c r="U1090" s="238"/>
      <c r="V1090" s="239"/>
    </row>
    <row r="1091" spans="1:22" ht="15.75" x14ac:dyDescent="0.25">
      <c r="A1091" s="207" t="s">
        <v>1424</v>
      </c>
      <c r="B1091" s="241"/>
      <c r="C1091" s="241"/>
      <c r="D1091" s="242"/>
      <c r="E1091" s="242"/>
      <c r="F1091" s="242"/>
      <c r="G1091" s="243"/>
      <c r="H1091" s="243"/>
      <c r="I1091" s="243"/>
      <c r="J1091" s="243"/>
      <c r="K1091" s="243"/>
      <c r="L1091" s="243"/>
      <c r="M1091" s="243"/>
      <c r="N1091" s="243"/>
      <c r="O1091" s="243"/>
      <c r="P1091" s="244"/>
      <c r="Q1091" s="245"/>
      <c r="R1091" s="10"/>
      <c r="S1091" s="10"/>
      <c r="T1091" s="81"/>
      <c r="U1091" s="238"/>
      <c r="V1091" s="239"/>
    </row>
    <row r="1092" spans="1:22" ht="15.75" x14ac:dyDescent="0.25">
      <c r="A1092" s="207" t="s">
        <v>1425</v>
      </c>
      <c r="B1092" s="241"/>
      <c r="C1092" s="241"/>
      <c r="D1092" s="242"/>
      <c r="E1092" s="242"/>
      <c r="F1092" s="242"/>
      <c r="G1092" s="243"/>
      <c r="H1092" s="243"/>
      <c r="I1092" s="243"/>
      <c r="J1092" s="243"/>
      <c r="K1092" s="243"/>
      <c r="L1092" s="243"/>
      <c r="M1092" s="243"/>
      <c r="N1092" s="243"/>
      <c r="O1092" s="243"/>
      <c r="P1092" s="244"/>
      <c r="Q1092" s="245"/>
      <c r="R1092" s="10"/>
      <c r="S1092" s="10"/>
      <c r="T1092" s="81"/>
      <c r="U1092" s="238"/>
      <c r="V1092" s="239"/>
    </row>
    <row r="1093" spans="1:22" ht="15.75" x14ac:dyDescent="0.25">
      <c r="A1093" s="207" t="s">
        <v>1426</v>
      </c>
      <c r="B1093" s="241"/>
      <c r="C1093" s="241"/>
      <c r="D1093" s="242"/>
      <c r="E1093" s="242"/>
      <c r="F1093" s="242"/>
      <c r="G1093" s="243"/>
      <c r="H1093" s="243"/>
      <c r="I1093" s="243"/>
      <c r="J1093" s="243"/>
      <c r="K1093" s="243"/>
      <c r="L1093" s="243"/>
      <c r="M1093" s="243"/>
      <c r="N1093" s="243"/>
      <c r="O1093" s="243"/>
      <c r="P1093" s="244"/>
      <c r="Q1093" s="245"/>
      <c r="R1093" s="10"/>
      <c r="S1093" s="10"/>
      <c r="T1093" s="81"/>
      <c r="U1093" s="238"/>
      <c r="V1093" s="239"/>
    </row>
    <row r="1094" spans="1:22" ht="15.75" x14ac:dyDescent="0.25">
      <c r="A1094" s="207" t="s">
        <v>1427</v>
      </c>
      <c r="B1094" s="241"/>
      <c r="C1094" s="241"/>
      <c r="D1094" s="242"/>
      <c r="E1094" s="242"/>
      <c r="F1094" s="242"/>
      <c r="G1094" s="243"/>
      <c r="H1094" s="243"/>
      <c r="I1094" s="243"/>
      <c r="J1094" s="243"/>
      <c r="K1094" s="243"/>
      <c r="L1094" s="243"/>
      <c r="M1094" s="243"/>
      <c r="N1094" s="243"/>
      <c r="O1094" s="243"/>
      <c r="P1094" s="244"/>
      <c r="Q1094" s="245"/>
      <c r="R1094" s="10"/>
      <c r="S1094" s="10"/>
      <c r="T1094" s="81"/>
      <c r="U1094" s="238"/>
      <c r="V1094" s="239"/>
    </row>
    <row r="1095" spans="1:22" ht="15.75" x14ac:dyDescent="0.25">
      <c r="A1095" s="207" t="s">
        <v>1428</v>
      </c>
      <c r="B1095" s="241"/>
      <c r="C1095" s="241"/>
      <c r="D1095" s="242"/>
      <c r="E1095" s="242"/>
      <c r="F1095" s="242"/>
      <c r="G1095" s="243"/>
      <c r="H1095" s="243"/>
      <c r="I1095" s="243"/>
      <c r="J1095" s="243"/>
      <c r="K1095" s="243"/>
      <c r="L1095" s="243"/>
      <c r="M1095" s="243"/>
      <c r="N1095" s="243"/>
      <c r="O1095" s="243"/>
      <c r="P1095" s="244"/>
      <c r="Q1095" s="245"/>
      <c r="R1095" s="10"/>
      <c r="S1095" s="10"/>
      <c r="T1095" s="81"/>
      <c r="U1095" s="238"/>
      <c r="V1095" s="239"/>
    </row>
    <row r="1096" spans="1:22" ht="15.75" x14ac:dyDescent="0.25">
      <c r="A1096" s="207" t="s">
        <v>1429</v>
      </c>
      <c r="B1096" s="241"/>
      <c r="C1096" s="241"/>
      <c r="D1096" s="242"/>
      <c r="E1096" s="242"/>
      <c r="F1096" s="242"/>
      <c r="G1096" s="243"/>
      <c r="H1096" s="243"/>
      <c r="I1096" s="243"/>
      <c r="J1096" s="243"/>
      <c r="K1096" s="243"/>
      <c r="L1096" s="243"/>
      <c r="M1096" s="243"/>
      <c r="N1096" s="243"/>
      <c r="O1096" s="243"/>
      <c r="P1096" s="244"/>
      <c r="Q1096" s="245"/>
      <c r="R1096" s="10"/>
      <c r="S1096" s="10"/>
      <c r="T1096" s="81"/>
      <c r="U1096" s="238"/>
      <c r="V1096" s="239"/>
    </row>
    <row r="1097" spans="1:22" ht="15.75" x14ac:dyDescent="0.25">
      <c r="A1097" s="207" t="s">
        <v>1430</v>
      </c>
      <c r="B1097" s="241"/>
      <c r="C1097" s="241"/>
      <c r="D1097" s="242"/>
      <c r="E1097" s="242"/>
      <c r="F1097" s="242"/>
      <c r="G1097" s="243"/>
      <c r="H1097" s="243"/>
      <c r="I1097" s="243"/>
      <c r="J1097" s="243"/>
      <c r="K1097" s="243"/>
      <c r="L1097" s="243"/>
      <c r="M1097" s="243"/>
      <c r="N1097" s="243"/>
      <c r="O1097" s="243"/>
      <c r="P1097" s="244"/>
      <c r="Q1097" s="245"/>
      <c r="R1097" s="10"/>
      <c r="S1097" s="10"/>
      <c r="T1097" s="81"/>
      <c r="U1097" s="238"/>
      <c r="V1097" s="239"/>
    </row>
    <row r="1098" spans="1:22" ht="15.75" x14ac:dyDescent="0.25">
      <c r="A1098" s="207" t="s">
        <v>1431</v>
      </c>
      <c r="B1098" s="241"/>
      <c r="C1098" s="241"/>
      <c r="D1098" s="242"/>
      <c r="E1098" s="242"/>
      <c r="F1098" s="242"/>
      <c r="G1098" s="243"/>
      <c r="H1098" s="243"/>
      <c r="I1098" s="243"/>
      <c r="J1098" s="243"/>
      <c r="K1098" s="243"/>
      <c r="L1098" s="243"/>
      <c r="M1098" s="243"/>
      <c r="N1098" s="243"/>
      <c r="O1098" s="243"/>
      <c r="P1098" s="244"/>
      <c r="Q1098" s="245"/>
      <c r="R1098" s="10"/>
      <c r="S1098" s="10"/>
      <c r="T1098" s="81"/>
      <c r="U1098" s="238"/>
      <c r="V1098" s="239"/>
    </row>
    <row r="1099" spans="1:22" ht="15.75" x14ac:dyDescent="0.25">
      <c r="A1099" s="207" t="s">
        <v>1432</v>
      </c>
      <c r="B1099" s="241"/>
      <c r="C1099" s="241"/>
      <c r="D1099" s="242"/>
      <c r="E1099" s="242"/>
      <c r="F1099" s="242"/>
      <c r="G1099" s="243"/>
      <c r="H1099" s="243"/>
      <c r="I1099" s="243"/>
      <c r="J1099" s="243"/>
      <c r="K1099" s="243"/>
      <c r="L1099" s="243"/>
      <c r="M1099" s="243"/>
      <c r="N1099" s="243"/>
      <c r="O1099" s="243"/>
      <c r="P1099" s="244"/>
      <c r="Q1099" s="245"/>
      <c r="R1099" s="10"/>
      <c r="S1099" s="10"/>
      <c r="T1099" s="81"/>
      <c r="U1099" s="238"/>
      <c r="V1099" s="239"/>
    </row>
    <row r="1100" spans="1:22" ht="15.75" x14ac:dyDescent="0.25">
      <c r="A1100" s="207" t="s">
        <v>1433</v>
      </c>
      <c r="B1100" s="241"/>
      <c r="C1100" s="241"/>
      <c r="D1100" s="242"/>
      <c r="E1100" s="242"/>
      <c r="F1100" s="242"/>
      <c r="G1100" s="243"/>
      <c r="H1100" s="243"/>
      <c r="I1100" s="243"/>
      <c r="J1100" s="243"/>
      <c r="K1100" s="243"/>
      <c r="L1100" s="243"/>
      <c r="M1100" s="243"/>
      <c r="N1100" s="243"/>
      <c r="O1100" s="243"/>
      <c r="P1100" s="244"/>
      <c r="Q1100" s="245"/>
      <c r="R1100" s="10"/>
      <c r="S1100" s="10"/>
      <c r="T1100" s="81"/>
      <c r="U1100" s="238"/>
      <c r="V1100" s="239"/>
    </row>
    <row r="1101" spans="1:22" ht="15.75" x14ac:dyDescent="0.25">
      <c r="A1101" s="207" t="s">
        <v>1434</v>
      </c>
      <c r="B1101" s="241"/>
      <c r="C1101" s="241"/>
      <c r="D1101" s="242"/>
      <c r="E1101" s="242"/>
      <c r="F1101" s="242"/>
      <c r="G1101" s="243"/>
      <c r="H1101" s="243"/>
      <c r="I1101" s="243"/>
      <c r="J1101" s="243"/>
      <c r="K1101" s="243"/>
      <c r="L1101" s="243"/>
      <c r="M1101" s="243"/>
      <c r="N1101" s="243"/>
      <c r="O1101" s="243"/>
      <c r="P1101" s="244"/>
      <c r="Q1101" s="245"/>
      <c r="R1101" s="10"/>
      <c r="S1101" s="10"/>
      <c r="T1101" s="81"/>
      <c r="U1101" s="238"/>
      <c r="V1101" s="239"/>
    </row>
    <row r="1102" spans="1:22" ht="15.75" x14ac:dyDescent="0.25">
      <c r="A1102" s="207" t="s">
        <v>1435</v>
      </c>
      <c r="B1102" s="241"/>
      <c r="C1102" s="241"/>
      <c r="D1102" s="242"/>
      <c r="E1102" s="242"/>
      <c r="F1102" s="242"/>
      <c r="G1102" s="243"/>
      <c r="H1102" s="243"/>
      <c r="I1102" s="243"/>
      <c r="J1102" s="243"/>
      <c r="K1102" s="243"/>
      <c r="L1102" s="243"/>
      <c r="M1102" s="243"/>
      <c r="N1102" s="243"/>
      <c r="O1102" s="243"/>
      <c r="P1102" s="244"/>
      <c r="Q1102" s="245"/>
      <c r="R1102" s="10"/>
      <c r="S1102" s="10"/>
      <c r="T1102" s="81"/>
      <c r="U1102" s="238"/>
      <c r="V1102" s="239"/>
    </row>
    <row r="1103" spans="1:22" ht="15.75" x14ac:dyDescent="0.25">
      <c r="A1103" s="207" t="s">
        <v>1436</v>
      </c>
      <c r="B1103" s="241"/>
      <c r="C1103" s="241"/>
      <c r="D1103" s="242"/>
      <c r="E1103" s="242"/>
      <c r="F1103" s="242"/>
      <c r="G1103" s="243"/>
      <c r="H1103" s="243"/>
      <c r="I1103" s="243"/>
      <c r="J1103" s="243"/>
      <c r="K1103" s="243"/>
      <c r="L1103" s="243"/>
      <c r="M1103" s="243"/>
      <c r="N1103" s="243"/>
      <c r="O1103" s="243"/>
      <c r="P1103" s="244"/>
      <c r="Q1103" s="245"/>
      <c r="R1103" s="10"/>
      <c r="S1103" s="10"/>
      <c r="T1103" s="81"/>
      <c r="U1103" s="238"/>
      <c r="V1103" s="239"/>
    </row>
    <row r="1104" spans="1:22" ht="15.75" x14ac:dyDescent="0.25">
      <c r="A1104" s="207" t="s">
        <v>1437</v>
      </c>
      <c r="B1104" s="241"/>
      <c r="C1104" s="241"/>
      <c r="D1104" s="242"/>
      <c r="E1104" s="242"/>
      <c r="F1104" s="242"/>
      <c r="G1104" s="243"/>
      <c r="H1104" s="243"/>
      <c r="I1104" s="243"/>
      <c r="J1104" s="243"/>
      <c r="K1104" s="243"/>
      <c r="L1104" s="243"/>
      <c r="M1104" s="243"/>
      <c r="N1104" s="243"/>
      <c r="O1104" s="243"/>
      <c r="P1104" s="244"/>
      <c r="Q1104" s="245"/>
      <c r="R1104" s="10"/>
      <c r="S1104" s="10"/>
      <c r="T1104" s="81"/>
      <c r="U1104" s="238"/>
      <c r="V1104" s="239"/>
    </row>
    <row r="1105" spans="1:22" ht="15.75" x14ac:dyDescent="0.25">
      <c r="A1105" s="207" t="s">
        <v>1438</v>
      </c>
      <c r="B1105" s="241"/>
      <c r="C1105" s="241"/>
      <c r="D1105" s="242"/>
      <c r="E1105" s="242"/>
      <c r="F1105" s="242"/>
      <c r="G1105" s="243"/>
      <c r="H1105" s="243"/>
      <c r="I1105" s="243"/>
      <c r="J1105" s="243"/>
      <c r="K1105" s="243"/>
      <c r="L1105" s="243"/>
      <c r="M1105" s="243"/>
      <c r="N1105" s="243"/>
      <c r="O1105" s="243"/>
      <c r="P1105" s="244"/>
      <c r="Q1105" s="245"/>
      <c r="R1105" s="10"/>
      <c r="S1105" s="10"/>
      <c r="T1105" s="81"/>
      <c r="U1105" s="238"/>
      <c r="V1105" s="239"/>
    </row>
    <row r="1106" spans="1:22" ht="15.75" x14ac:dyDescent="0.25">
      <c r="A1106" s="207" t="s">
        <v>1439</v>
      </c>
      <c r="B1106" s="241"/>
      <c r="C1106" s="241"/>
      <c r="D1106" s="242"/>
      <c r="E1106" s="242"/>
      <c r="F1106" s="242"/>
      <c r="G1106" s="243"/>
      <c r="H1106" s="243"/>
      <c r="I1106" s="243"/>
      <c r="J1106" s="243"/>
      <c r="K1106" s="243"/>
      <c r="L1106" s="243"/>
      <c r="M1106" s="243"/>
      <c r="N1106" s="243"/>
      <c r="O1106" s="243"/>
      <c r="P1106" s="244"/>
      <c r="Q1106" s="245"/>
      <c r="R1106" s="10"/>
      <c r="S1106" s="10"/>
      <c r="T1106" s="81"/>
      <c r="U1106" s="238"/>
      <c r="V1106" s="239"/>
    </row>
    <row r="1107" spans="1:22" ht="15.75" x14ac:dyDescent="0.25">
      <c r="A1107" s="207" t="s">
        <v>1440</v>
      </c>
      <c r="B1107" s="241"/>
      <c r="C1107" s="241"/>
      <c r="D1107" s="242"/>
      <c r="E1107" s="242"/>
      <c r="F1107" s="242"/>
      <c r="G1107" s="243"/>
      <c r="H1107" s="243"/>
      <c r="I1107" s="243"/>
      <c r="J1107" s="243"/>
      <c r="K1107" s="243"/>
      <c r="L1107" s="243"/>
      <c r="M1107" s="243"/>
      <c r="N1107" s="243"/>
      <c r="O1107" s="243"/>
      <c r="P1107" s="244"/>
      <c r="Q1107" s="245"/>
      <c r="R1107" s="10"/>
      <c r="S1107" s="10"/>
      <c r="T1107" s="81"/>
      <c r="U1107" s="238"/>
      <c r="V1107" s="239"/>
    </row>
    <row r="1108" spans="1:22" ht="15.75" x14ac:dyDescent="0.25">
      <c r="A1108" s="207" t="s">
        <v>1441</v>
      </c>
      <c r="B1108" s="241"/>
      <c r="C1108" s="241"/>
      <c r="D1108" s="242"/>
      <c r="E1108" s="242"/>
      <c r="F1108" s="242"/>
      <c r="G1108" s="243"/>
      <c r="H1108" s="243"/>
      <c r="I1108" s="243"/>
      <c r="J1108" s="243"/>
      <c r="K1108" s="243"/>
      <c r="L1108" s="243"/>
      <c r="M1108" s="243"/>
      <c r="N1108" s="243"/>
      <c r="O1108" s="243"/>
      <c r="P1108" s="244"/>
      <c r="Q1108" s="245"/>
      <c r="R1108" s="10"/>
      <c r="S1108" s="10"/>
      <c r="T1108" s="81"/>
      <c r="U1108" s="238"/>
      <c r="V1108" s="239"/>
    </row>
    <row r="1109" spans="1:22" ht="15.75" x14ac:dyDescent="0.25">
      <c r="A1109" s="207" t="s">
        <v>1442</v>
      </c>
      <c r="B1109" s="241"/>
      <c r="C1109" s="241"/>
      <c r="D1109" s="242"/>
      <c r="E1109" s="242"/>
      <c r="F1109" s="242"/>
      <c r="G1109" s="243"/>
      <c r="H1109" s="243"/>
      <c r="I1109" s="243"/>
      <c r="J1109" s="243"/>
      <c r="K1109" s="243"/>
      <c r="L1109" s="243"/>
      <c r="M1109" s="243"/>
      <c r="N1109" s="243"/>
      <c r="O1109" s="243"/>
      <c r="P1109" s="244"/>
      <c r="Q1109" s="245"/>
      <c r="R1109" s="10"/>
      <c r="S1109" s="10"/>
      <c r="T1109" s="81"/>
      <c r="U1109" s="238"/>
      <c r="V1109" s="239"/>
    </row>
    <row r="1110" spans="1:22" ht="15.75" x14ac:dyDescent="0.25">
      <c r="A1110" s="207" t="s">
        <v>1443</v>
      </c>
      <c r="B1110" s="241"/>
      <c r="C1110" s="241"/>
      <c r="D1110" s="242"/>
      <c r="E1110" s="242"/>
      <c r="F1110" s="242"/>
      <c r="G1110" s="243"/>
      <c r="H1110" s="243"/>
      <c r="I1110" s="243"/>
      <c r="J1110" s="243"/>
      <c r="K1110" s="243"/>
      <c r="L1110" s="243"/>
      <c r="M1110" s="243"/>
      <c r="N1110" s="243"/>
      <c r="O1110" s="243"/>
      <c r="P1110" s="244"/>
      <c r="Q1110" s="245"/>
      <c r="R1110" s="10"/>
      <c r="S1110" s="10"/>
      <c r="T1110" s="81"/>
      <c r="U1110" s="238"/>
      <c r="V1110" s="239"/>
    </row>
    <row r="1111" spans="1:22" ht="15.75" x14ac:dyDescent="0.25">
      <c r="A1111" s="207" t="s">
        <v>1444</v>
      </c>
      <c r="B1111" s="241"/>
      <c r="C1111" s="241"/>
      <c r="D1111" s="242"/>
      <c r="E1111" s="242"/>
      <c r="F1111" s="242"/>
      <c r="G1111" s="243"/>
      <c r="H1111" s="243"/>
      <c r="I1111" s="243"/>
      <c r="J1111" s="243"/>
      <c r="K1111" s="243"/>
      <c r="L1111" s="243"/>
      <c r="M1111" s="243"/>
      <c r="N1111" s="243"/>
      <c r="O1111" s="243"/>
      <c r="P1111" s="244"/>
      <c r="Q1111" s="245"/>
      <c r="R1111" s="10"/>
      <c r="S1111" s="10"/>
      <c r="T1111" s="81"/>
      <c r="U1111" s="238"/>
      <c r="V1111" s="239"/>
    </row>
    <row r="1112" spans="1:22" ht="15.75" x14ac:dyDescent="0.25">
      <c r="A1112" s="207" t="s">
        <v>1445</v>
      </c>
      <c r="B1112" s="241"/>
      <c r="C1112" s="241"/>
      <c r="D1112" s="242"/>
      <c r="E1112" s="242"/>
      <c r="F1112" s="242"/>
      <c r="G1112" s="243"/>
      <c r="H1112" s="243"/>
      <c r="I1112" s="243"/>
      <c r="J1112" s="243"/>
      <c r="K1112" s="243"/>
      <c r="L1112" s="243"/>
      <c r="M1112" s="243"/>
      <c r="N1112" s="243"/>
      <c r="O1112" s="243"/>
      <c r="P1112" s="244"/>
      <c r="Q1112" s="245"/>
      <c r="R1112" s="10"/>
      <c r="S1112" s="10"/>
      <c r="T1112" s="81"/>
      <c r="U1112" s="238"/>
      <c r="V1112" s="239"/>
    </row>
    <row r="1113" spans="1:22" ht="15.75" x14ac:dyDescent="0.25">
      <c r="A1113" s="207" t="s">
        <v>1446</v>
      </c>
      <c r="B1113" s="241"/>
      <c r="C1113" s="241"/>
      <c r="D1113" s="242"/>
      <c r="E1113" s="242"/>
      <c r="F1113" s="242"/>
      <c r="G1113" s="243"/>
      <c r="H1113" s="243"/>
      <c r="I1113" s="243"/>
      <c r="J1113" s="243"/>
      <c r="K1113" s="243"/>
      <c r="L1113" s="243"/>
      <c r="M1113" s="243"/>
      <c r="N1113" s="243"/>
      <c r="O1113" s="243"/>
      <c r="P1113" s="244"/>
      <c r="Q1113" s="245"/>
      <c r="R1113" s="10"/>
      <c r="S1113" s="10"/>
      <c r="T1113" s="81"/>
      <c r="U1113" s="238"/>
      <c r="V1113" s="239"/>
    </row>
    <row r="1114" spans="1:22" ht="15.75" x14ac:dyDescent="0.25">
      <c r="A1114" s="207" t="s">
        <v>1447</v>
      </c>
      <c r="B1114" s="241"/>
      <c r="C1114" s="241"/>
      <c r="D1114" s="242"/>
      <c r="E1114" s="242"/>
      <c r="F1114" s="242"/>
      <c r="G1114" s="243"/>
      <c r="H1114" s="243"/>
      <c r="I1114" s="243"/>
      <c r="J1114" s="243"/>
      <c r="K1114" s="243"/>
      <c r="L1114" s="243"/>
      <c r="M1114" s="243"/>
      <c r="N1114" s="243"/>
      <c r="O1114" s="243"/>
      <c r="P1114" s="244"/>
      <c r="Q1114" s="245"/>
      <c r="R1114" s="10"/>
      <c r="S1114" s="10"/>
      <c r="T1114" s="81"/>
      <c r="U1114" s="238"/>
      <c r="V1114" s="239"/>
    </row>
    <row r="1115" spans="1:22" ht="15.75" x14ac:dyDescent="0.25">
      <c r="A1115" s="207" t="s">
        <v>1448</v>
      </c>
      <c r="B1115" s="241"/>
      <c r="C1115" s="241"/>
      <c r="D1115" s="242"/>
      <c r="E1115" s="242"/>
      <c r="F1115" s="242"/>
      <c r="G1115" s="243"/>
      <c r="H1115" s="243"/>
      <c r="I1115" s="243"/>
      <c r="J1115" s="243"/>
      <c r="K1115" s="243"/>
      <c r="L1115" s="243"/>
      <c r="M1115" s="243"/>
      <c r="N1115" s="243"/>
      <c r="O1115" s="243"/>
      <c r="P1115" s="244"/>
      <c r="Q1115" s="245"/>
      <c r="R1115" s="10"/>
      <c r="S1115" s="10"/>
      <c r="T1115" s="81"/>
      <c r="U1115" s="238"/>
      <c r="V1115" s="239"/>
    </row>
    <row r="1116" spans="1:22" ht="15.75" x14ac:dyDescent="0.25">
      <c r="A1116" s="207" t="s">
        <v>1449</v>
      </c>
      <c r="B1116" s="241"/>
      <c r="C1116" s="241"/>
      <c r="D1116" s="242"/>
      <c r="E1116" s="242"/>
      <c r="F1116" s="242"/>
      <c r="G1116" s="243"/>
      <c r="H1116" s="243"/>
      <c r="I1116" s="243"/>
      <c r="J1116" s="243"/>
      <c r="K1116" s="243"/>
      <c r="L1116" s="243"/>
      <c r="M1116" s="243"/>
      <c r="N1116" s="243"/>
      <c r="O1116" s="243"/>
      <c r="P1116" s="244"/>
      <c r="Q1116" s="245"/>
      <c r="R1116" s="10"/>
      <c r="S1116" s="10"/>
      <c r="T1116" s="81"/>
      <c r="U1116" s="238"/>
      <c r="V1116" s="239"/>
    </row>
    <row r="1117" spans="1:22" ht="15.75" x14ac:dyDescent="0.25">
      <c r="A1117" s="207" t="s">
        <v>1450</v>
      </c>
      <c r="B1117" s="241"/>
      <c r="C1117" s="241"/>
      <c r="D1117" s="242"/>
      <c r="E1117" s="242"/>
      <c r="F1117" s="242"/>
      <c r="G1117" s="243"/>
      <c r="H1117" s="243"/>
      <c r="I1117" s="243"/>
      <c r="J1117" s="243"/>
      <c r="K1117" s="243"/>
      <c r="L1117" s="243"/>
      <c r="M1117" s="243"/>
      <c r="N1117" s="243"/>
      <c r="O1117" s="243"/>
      <c r="P1117" s="244"/>
      <c r="Q1117" s="245"/>
      <c r="R1117" s="10"/>
      <c r="S1117" s="10"/>
      <c r="T1117" s="81"/>
      <c r="U1117" s="238"/>
      <c r="V1117" s="239"/>
    </row>
    <row r="1118" spans="1:22" ht="15.75" x14ac:dyDescent="0.25">
      <c r="A1118" s="207" t="s">
        <v>1451</v>
      </c>
      <c r="B1118" s="241"/>
      <c r="C1118" s="241"/>
      <c r="D1118" s="242"/>
      <c r="E1118" s="242"/>
      <c r="F1118" s="242"/>
      <c r="G1118" s="243"/>
      <c r="H1118" s="243"/>
      <c r="I1118" s="243"/>
      <c r="J1118" s="243"/>
      <c r="K1118" s="243"/>
      <c r="L1118" s="243"/>
      <c r="M1118" s="243"/>
      <c r="N1118" s="243"/>
      <c r="O1118" s="243"/>
      <c r="P1118" s="244"/>
      <c r="Q1118" s="245"/>
      <c r="R1118" s="10"/>
      <c r="S1118" s="10"/>
      <c r="T1118" s="81"/>
      <c r="U1118" s="238"/>
      <c r="V1118" s="239"/>
    </row>
    <row r="1119" spans="1:22" ht="15.75" x14ac:dyDescent="0.25">
      <c r="A1119" s="207" t="s">
        <v>1452</v>
      </c>
      <c r="B1119" s="241"/>
      <c r="C1119" s="241"/>
      <c r="D1119" s="242"/>
      <c r="E1119" s="242"/>
      <c r="F1119" s="242"/>
      <c r="G1119" s="243"/>
      <c r="H1119" s="243"/>
      <c r="I1119" s="243"/>
      <c r="J1119" s="243"/>
      <c r="K1119" s="243"/>
      <c r="L1119" s="243"/>
      <c r="M1119" s="243"/>
      <c r="N1119" s="243"/>
      <c r="O1119" s="243"/>
      <c r="P1119" s="244"/>
      <c r="Q1119" s="245"/>
      <c r="R1119" s="10"/>
      <c r="S1119" s="10"/>
      <c r="T1119" s="81"/>
      <c r="U1119" s="238"/>
      <c r="V1119" s="239"/>
    </row>
    <row r="1120" spans="1:22" ht="15.75" x14ac:dyDescent="0.25">
      <c r="A1120" s="207" t="s">
        <v>1453</v>
      </c>
      <c r="B1120" s="241"/>
      <c r="C1120" s="241"/>
      <c r="D1120" s="242"/>
      <c r="E1120" s="242"/>
      <c r="F1120" s="242"/>
      <c r="G1120" s="243"/>
      <c r="H1120" s="243"/>
      <c r="I1120" s="243"/>
      <c r="J1120" s="243"/>
      <c r="K1120" s="243"/>
      <c r="L1120" s="243"/>
      <c r="M1120" s="243"/>
      <c r="N1120" s="243"/>
      <c r="O1120" s="243"/>
      <c r="P1120" s="244"/>
      <c r="Q1120" s="245"/>
      <c r="R1120" s="10"/>
      <c r="S1120" s="10"/>
      <c r="T1120" s="81"/>
      <c r="U1120" s="238"/>
      <c r="V1120" s="239"/>
    </row>
    <row r="1121" spans="1:22" ht="15.75" x14ac:dyDescent="0.25">
      <c r="A1121" s="207" t="s">
        <v>1454</v>
      </c>
      <c r="B1121" s="241"/>
      <c r="C1121" s="241"/>
      <c r="D1121" s="242"/>
      <c r="E1121" s="242"/>
      <c r="F1121" s="242"/>
      <c r="G1121" s="243"/>
      <c r="H1121" s="243"/>
      <c r="I1121" s="243"/>
      <c r="J1121" s="243"/>
      <c r="K1121" s="243"/>
      <c r="L1121" s="243"/>
      <c r="M1121" s="243"/>
      <c r="N1121" s="243"/>
      <c r="O1121" s="243"/>
      <c r="P1121" s="244"/>
      <c r="Q1121" s="245"/>
      <c r="R1121" s="10"/>
      <c r="S1121" s="10"/>
      <c r="T1121" s="81"/>
      <c r="U1121" s="238"/>
      <c r="V1121" s="239"/>
    </row>
    <row r="1122" spans="1:22" ht="15.75" x14ac:dyDescent="0.25">
      <c r="A1122" s="207" t="s">
        <v>1455</v>
      </c>
      <c r="B1122" s="241"/>
      <c r="C1122" s="241"/>
      <c r="D1122" s="242"/>
      <c r="E1122" s="242"/>
      <c r="F1122" s="242"/>
      <c r="G1122" s="243"/>
      <c r="H1122" s="243"/>
      <c r="I1122" s="243"/>
      <c r="J1122" s="243"/>
      <c r="K1122" s="243"/>
      <c r="L1122" s="243"/>
      <c r="M1122" s="243"/>
      <c r="N1122" s="243"/>
      <c r="O1122" s="243"/>
      <c r="P1122" s="244"/>
      <c r="Q1122" s="245"/>
      <c r="R1122" s="10"/>
      <c r="S1122" s="10"/>
      <c r="T1122" s="81"/>
      <c r="U1122" s="238"/>
      <c r="V1122" s="239"/>
    </row>
    <row r="1123" spans="1:22" ht="15.75" x14ac:dyDescent="0.25">
      <c r="A1123" s="207" t="s">
        <v>1456</v>
      </c>
      <c r="B1123" s="241"/>
      <c r="C1123" s="241"/>
      <c r="D1123" s="242"/>
      <c r="E1123" s="242"/>
      <c r="F1123" s="242"/>
      <c r="G1123" s="243"/>
      <c r="H1123" s="243"/>
      <c r="I1123" s="243"/>
      <c r="J1123" s="243"/>
      <c r="K1123" s="243"/>
      <c r="L1123" s="243"/>
      <c r="M1123" s="243"/>
      <c r="N1123" s="243"/>
      <c r="O1123" s="243"/>
      <c r="P1123" s="244"/>
      <c r="Q1123" s="245"/>
      <c r="R1123" s="10"/>
      <c r="S1123" s="10"/>
      <c r="T1123" s="81"/>
      <c r="U1123" s="238"/>
      <c r="V1123" s="239"/>
    </row>
    <row r="1124" spans="1:22" ht="15.75" x14ac:dyDescent="0.25">
      <c r="A1124" s="207" t="s">
        <v>1457</v>
      </c>
      <c r="B1124" s="241"/>
      <c r="C1124" s="241"/>
      <c r="D1124" s="242"/>
      <c r="E1124" s="242"/>
      <c r="F1124" s="242"/>
      <c r="G1124" s="243"/>
      <c r="H1124" s="243"/>
      <c r="I1124" s="243"/>
      <c r="J1124" s="243"/>
      <c r="K1124" s="243"/>
      <c r="L1124" s="243"/>
      <c r="M1124" s="243"/>
      <c r="N1124" s="243"/>
      <c r="O1124" s="243"/>
      <c r="P1124" s="244"/>
      <c r="Q1124" s="245"/>
      <c r="R1124" s="10"/>
      <c r="S1124" s="10"/>
      <c r="T1124" s="81"/>
      <c r="U1124" s="238"/>
      <c r="V1124" s="239"/>
    </row>
    <row r="1125" spans="1:22" ht="15.75" x14ac:dyDescent="0.25">
      <c r="A1125" s="207" t="s">
        <v>1458</v>
      </c>
      <c r="B1125" s="241"/>
      <c r="C1125" s="241"/>
      <c r="D1125" s="242"/>
      <c r="E1125" s="242"/>
      <c r="F1125" s="242"/>
      <c r="G1125" s="243"/>
      <c r="H1125" s="243"/>
      <c r="I1125" s="243"/>
      <c r="J1125" s="243"/>
      <c r="K1125" s="243"/>
      <c r="L1125" s="243"/>
      <c r="M1125" s="243"/>
      <c r="N1125" s="243"/>
      <c r="O1125" s="243"/>
      <c r="P1125" s="244"/>
      <c r="Q1125" s="245"/>
      <c r="R1125" s="10"/>
      <c r="S1125" s="10"/>
      <c r="T1125" s="81"/>
      <c r="U1125" s="238"/>
      <c r="V1125" s="239"/>
    </row>
    <row r="1126" spans="1:22" ht="15.75" x14ac:dyDescent="0.25">
      <c r="A1126" s="207" t="s">
        <v>1459</v>
      </c>
      <c r="B1126" s="241"/>
      <c r="C1126" s="241"/>
      <c r="D1126" s="242"/>
      <c r="E1126" s="242"/>
      <c r="F1126" s="242"/>
      <c r="G1126" s="243"/>
      <c r="H1126" s="243"/>
      <c r="I1126" s="243"/>
      <c r="J1126" s="243"/>
      <c r="K1126" s="243"/>
      <c r="L1126" s="243"/>
      <c r="M1126" s="243"/>
      <c r="N1126" s="243"/>
      <c r="O1126" s="243"/>
      <c r="P1126" s="244"/>
      <c r="Q1126" s="245"/>
      <c r="R1126" s="10"/>
      <c r="S1126" s="10"/>
      <c r="T1126" s="81"/>
      <c r="U1126" s="238"/>
      <c r="V1126" s="239"/>
    </row>
    <row r="1127" spans="1:22" ht="15.75" x14ac:dyDescent="0.25">
      <c r="A1127" s="207" t="s">
        <v>1460</v>
      </c>
      <c r="B1127" s="241"/>
      <c r="C1127" s="241"/>
      <c r="D1127" s="242"/>
      <c r="E1127" s="242"/>
      <c r="F1127" s="242"/>
      <c r="G1127" s="243"/>
      <c r="H1127" s="243"/>
      <c r="I1127" s="243"/>
      <c r="J1127" s="243"/>
      <c r="K1127" s="243"/>
      <c r="L1127" s="243"/>
      <c r="M1127" s="243"/>
      <c r="N1127" s="243"/>
      <c r="O1127" s="243"/>
      <c r="P1127" s="244"/>
      <c r="Q1127" s="245"/>
      <c r="R1127" s="10"/>
      <c r="S1127" s="10"/>
      <c r="T1127" s="81"/>
      <c r="U1127" s="238"/>
      <c r="V1127" s="239"/>
    </row>
    <row r="1128" spans="1:22" ht="15.75" x14ac:dyDescent="0.25">
      <c r="A1128" s="207" t="s">
        <v>1461</v>
      </c>
      <c r="B1128" s="241"/>
      <c r="C1128" s="241"/>
      <c r="D1128" s="242"/>
      <c r="E1128" s="242"/>
      <c r="F1128" s="242"/>
      <c r="G1128" s="243"/>
      <c r="H1128" s="243"/>
      <c r="I1128" s="243"/>
      <c r="J1128" s="243"/>
      <c r="K1128" s="243"/>
      <c r="L1128" s="243"/>
      <c r="M1128" s="243"/>
      <c r="N1128" s="243"/>
      <c r="O1128" s="243"/>
      <c r="P1128" s="244"/>
      <c r="Q1128" s="245"/>
      <c r="R1128" s="10"/>
      <c r="S1128" s="10"/>
      <c r="T1128" s="81"/>
      <c r="U1128" s="238"/>
      <c r="V1128" s="239"/>
    </row>
    <row r="1129" spans="1:22" ht="15.75" x14ac:dyDescent="0.25">
      <c r="A1129" s="207" t="s">
        <v>1462</v>
      </c>
      <c r="B1129" s="241"/>
      <c r="C1129" s="241"/>
      <c r="D1129" s="242"/>
      <c r="E1129" s="242"/>
      <c r="F1129" s="242"/>
      <c r="G1129" s="243"/>
      <c r="H1129" s="243"/>
      <c r="I1129" s="243"/>
      <c r="J1129" s="243"/>
      <c r="K1129" s="243"/>
      <c r="L1129" s="243"/>
      <c r="M1129" s="243"/>
      <c r="N1129" s="243"/>
      <c r="O1129" s="243"/>
      <c r="P1129" s="244"/>
      <c r="Q1129" s="245"/>
      <c r="R1129" s="10"/>
      <c r="S1129" s="10"/>
      <c r="T1129" s="81"/>
      <c r="U1129" s="238"/>
      <c r="V1129" s="239"/>
    </row>
    <row r="1130" spans="1:22" ht="15.75" x14ac:dyDescent="0.25">
      <c r="A1130" s="207" t="s">
        <v>1463</v>
      </c>
      <c r="B1130" s="241"/>
      <c r="C1130" s="241"/>
      <c r="D1130" s="242"/>
      <c r="E1130" s="242"/>
      <c r="F1130" s="242"/>
      <c r="G1130" s="243"/>
      <c r="H1130" s="243"/>
      <c r="I1130" s="243"/>
      <c r="J1130" s="243"/>
      <c r="K1130" s="243"/>
      <c r="L1130" s="243"/>
      <c r="M1130" s="243"/>
      <c r="N1130" s="243"/>
      <c r="O1130" s="243"/>
      <c r="P1130" s="244"/>
      <c r="Q1130" s="245"/>
      <c r="R1130" s="10"/>
      <c r="S1130" s="10"/>
      <c r="T1130" s="81"/>
      <c r="U1130" s="238"/>
      <c r="V1130" s="239"/>
    </row>
    <row r="1131" spans="1:22" ht="15.75" x14ac:dyDescent="0.25">
      <c r="A1131" s="207" t="s">
        <v>1464</v>
      </c>
      <c r="B1131" s="241"/>
      <c r="C1131" s="241"/>
      <c r="D1131" s="242"/>
      <c r="E1131" s="242"/>
      <c r="F1131" s="242"/>
      <c r="G1131" s="243"/>
      <c r="H1131" s="243"/>
      <c r="I1131" s="243"/>
      <c r="J1131" s="243"/>
      <c r="K1131" s="243"/>
      <c r="L1131" s="243"/>
      <c r="M1131" s="243"/>
      <c r="N1131" s="243"/>
      <c r="O1131" s="243"/>
      <c r="P1131" s="244"/>
      <c r="Q1131" s="245"/>
      <c r="R1131" s="10"/>
      <c r="S1131" s="10"/>
      <c r="T1131" s="81"/>
      <c r="U1131" s="238"/>
      <c r="V1131" s="239"/>
    </row>
    <row r="1132" spans="1:22" ht="15.75" x14ac:dyDescent="0.25">
      <c r="A1132" s="207" t="s">
        <v>1465</v>
      </c>
      <c r="B1132" s="241"/>
      <c r="C1132" s="241"/>
      <c r="D1132" s="242"/>
      <c r="E1132" s="242"/>
      <c r="F1132" s="242"/>
      <c r="G1132" s="243"/>
      <c r="H1132" s="243"/>
      <c r="I1132" s="243"/>
      <c r="J1132" s="243"/>
      <c r="K1132" s="243"/>
      <c r="L1132" s="243"/>
      <c r="M1132" s="243"/>
      <c r="N1132" s="243"/>
      <c r="O1132" s="243"/>
      <c r="P1132" s="244"/>
      <c r="Q1132" s="245"/>
      <c r="R1132" s="10"/>
      <c r="S1132" s="10"/>
      <c r="T1132" s="81"/>
      <c r="U1132" s="238"/>
      <c r="V1132" s="239"/>
    </row>
    <row r="1133" spans="1:22" ht="15.75" x14ac:dyDescent="0.25">
      <c r="A1133" s="207" t="s">
        <v>1466</v>
      </c>
      <c r="B1133" s="241"/>
      <c r="C1133" s="241"/>
      <c r="D1133" s="242"/>
      <c r="E1133" s="242"/>
      <c r="F1133" s="242"/>
      <c r="G1133" s="243"/>
      <c r="H1133" s="243"/>
      <c r="I1133" s="243"/>
      <c r="J1133" s="243"/>
      <c r="K1133" s="243"/>
      <c r="L1133" s="243"/>
      <c r="M1133" s="243"/>
      <c r="N1133" s="243"/>
      <c r="O1133" s="243"/>
      <c r="P1133" s="244"/>
      <c r="Q1133" s="245"/>
      <c r="R1133" s="10"/>
      <c r="S1133" s="10"/>
      <c r="T1133" s="81"/>
      <c r="U1133" s="238"/>
      <c r="V1133" s="239"/>
    </row>
    <row r="1134" spans="1:22" ht="15.75" x14ac:dyDescent="0.25">
      <c r="A1134" s="207" t="s">
        <v>1467</v>
      </c>
      <c r="B1134" s="241"/>
      <c r="C1134" s="241"/>
      <c r="D1134" s="242"/>
      <c r="E1134" s="242"/>
      <c r="F1134" s="242"/>
      <c r="G1134" s="243"/>
      <c r="H1134" s="243"/>
      <c r="I1134" s="243"/>
      <c r="J1134" s="243"/>
      <c r="K1134" s="243"/>
      <c r="L1134" s="243"/>
      <c r="M1134" s="243"/>
      <c r="N1134" s="243"/>
      <c r="O1134" s="243"/>
      <c r="P1134" s="244"/>
      <c r="Q1134" s="245"/>
      <c r="R1134" s="10"/>
      <c r="S1134" s="10"/>
      <c r="T1134" s="81"/>
      <c r="U1134" s="238"/>
      <c r="V1134" s="239"/>
    </row>
    <row r="1135" spans="1:22" ht="15.75" x14ac:dyDescent="0.25">
      <c r="A1135" s="207" t="s">
        <v>1468</v>
      </c>
      <c r="B1135" s="241"/>
      <c r="C1135" s="241"/>
      <c r="D1135" s="242"/>
      <c r="E1135" s="242"/>
      <c r="F1135" s="242"/>
      <c r="G1135" s="243"/>
      <c r="H1135" s="243"/>
      <c r="I1135" s="243"/>
      <c r="J1135" s="243"/>
      <c r="K1135" s="243"/>
      <c r="L1135" s="243"/>
      <c r="M1135" s="243"/>
      <c r="N1135" s="243"/>
      <c r="O1135" s="243"/>
      <c r="P1135" s="244"/>
      <c r="Q1135" s="245"/>
      <c r="R1135" s="10"/>
      <c r="S1135" s="10"/>
      <c r="T1135" s="81"/>
      <c r="U1135" s="238"/>
      <c r="V1135" s="239"/>
    </row>
    <row r="1136" spans="1:22" ht="15.75" x14ac:dyDescent="0.25">
      <c r="A1136" s="207" t="s">
        <v>1469</v>
      </c>
      <c r="B1136" s="241"/>
      <c r="C1136" s="241"/>
      <c r="D1136" s="242"/>
      <c r="E1136" s="242"/>
      <c r="F1136" s="242"/>
      <c r="G1136" s="243"/>
      <c r="H1136" s="243"/>
      <c r="I1136" s="243"/>
      <c r="J1136" s="243"/>
      <c r="K1136" s="243"/>
      <c r="L1136" s="243"/>
      <c r="M1136" s="243"/>
      <c r="N1136" s="243"/>
      <c r="O1136" s="243"/>
      <c r="P1136" s="244"/>
      <c r="Q1136" s="245"/>
      <c r="R1136" s="10"/>
      <c r="S1136" s="10"/>
      <c r="T1136" s="81"/>
      <c r="U1136" s="238"/>
      <c r="V1136" s="239"/>
    </row>
    <row r="1137" spans="1:22" ht="15.75" x14ac:dyDescent="0.25">
      <c r="A1137" s="207" t="s">
        <v>1470</v>
      </c>
      <c r="B1137" s="241"/>
      <c r="C1137" s="241"/>
      <c r="D1137" s="242"/>
      <c r="E1137" s="242"/>
      <c r="F1137" s="242"/>
      <c r="G1137" s="243"/>
      <c r="H1137" s="243"/>
      <c r="I1137" s="243"/>
      <c r="J1137" s="243"/>
      <c r="K1137" s="243"/>
      <c r="L1137" s="243"/>
      <c r="M1137" s="243"/>
      <c r="N1137" s="243"/>
      <c r="O1137" s="243"/>
      <c r="P1137" s="244"/>
      <c r="Q1137" s="245"/>
      <c r="R1137" s="10"/>
      <c r="S1137" s="10"/>
      <c r="T1137" s="81"/>
      <c r="U1137" s="238"/>
      <c r="V1137" s="239"/>
    </row>
    <row r="1138" spans="1:22" ht="15.75" x14ac:dyDescent="0.25">
      <c r="A1138" s="207" t="s">
        <v>1471</v>
      </c>
      <c r="B1138" s="241"/>
      <c r="C1138" s="241"/>
      <c r="D1138" s="242"/>
      <c r="E1138" s="242"/>
      <c r="F1138" s="242"/>
      <c r="G1138" s="243"/>
      <c r="H1138" s="243"/>
      <c r="I1138" s="243"/>
      <c r="J1138" s="243"/>
      <c r="K1138" s="243"/>
      <c r="L1138" s="243"/>
      <c r="M1138" s="243"/>
      <c r="N1138" s="243"/>
      <c r="O1138" s="243"/>
      <c r="P1138" s="244"/>
      <c r="Q1138" s="245"/>
      <c r="R1138" s="10"/>
      <c r="S1138" s="10"/>
      <c r="T1138" s="81"/>
      <c r="U1138" s="238"/>
      <c r="V1138" s="239"/>
    </row>
    <row r="1139" spans="1:22" ht="15.75" x14ac:dyDescent="0.25">
      <c r="A1139" s="207" t="s">
        <v>1472</v>
      </c>
      <c r="B1139" s="241"/>
      <c r="C1139" s="241"/>
      <c r="D1139" s="242"/>
      <c r="E1139" s="242"/>
      <c r="F1139" s="242"/>
      <c r="G1139" s="243"/>
      <c r="H1139" s="243"/>
      <c r="I1139" s="243"/>
      <c r="J1139" s="243"/>
      <c r="K1139" s="243"/>
      <c r="L1139" s="243"/>
      <c r="M1139" s="243"/>
      <c r="N1139" s="243"/>
      <c r="O1139" s="243"/>
      <c r="P1139" s="244"/>
      <c r="Q1139" s="245"/>
      <c r="R1139" s="10"/>
      <c r="S1139" s="10"/>
      <c r="T1139" s="81"/>
      <c r="U1139" s="238"/>
      <c r="V1139" s="239"/>
    </row>
    <row r="1140" spans="1:22" ht="15.75" x14ac:dyDescent="0.25">
      <c r="A1140" s="207" t="s">
        <v>1473</v>
      </c>
      <c r="B1140" s="241"/>
      <c r="C1140" s="241"/>
      <c r="D1140" s="242"/>
      <c r="E1140" s="242"/>
      <c r="F1140" s="242"/>
      <c r="G1140" s="243"/>
      <c r="H1140" s="243"/>
      <c r="I1140" s="243"/>
      <c r="J1140" s="243"/>
      <c r="K1140" s="243"/>
      <c r="L1140" s="243"/>
      <c r="M1140" s="243"/>
      <c r="N1140" s="243"/>
      <c r="O1140" s="243"/>
      <c r="P1140" s="244"/>
      <c r="Q1140" s="245"/>
      <c r="R1140" s="10"/>
      <c r="S1140" s="10"/>
      <c r="T1140" s="81"/>
      <c r="U1140" s="238"/>
      <c r="V1140" s="239"/>
    </row>
    <row r="1141" spans="1:22" ht="15.75" x14ac:dyDescent="0.25">
      <c r="A1141" s="207" t="s">
        <v>1474</v>
      </c>
      <c r="B1141" s="241"/>
      <c r="C1141" s="241"/>
      <c r="D1141" s="242"/>
      <c r="E1141" s="242"/>
      <c r="F1141" s="242"/>
      <c r="G1141" s="243"/>
      <c r="H1141" s="243"/>
      <c r="I1141" s="243"/>
      <c r="J1141" s="243"/>
      <c r="K1141" s="243"/>
      <c r="L1141" s="243"/>
      <c r="M1141" s="243"/>
      <c r="N1141" s="243"/>
      <c r="O1141" s="243"/>
      <c r="P1141" s="244"/>
      <c r="Q1141" s="245"/>
      <c r="R1141" s="10"/>
      <c r="S1141" s="10"/>
      <c r="T1141" s="81"/>
      <c r="U1141" s="238"/>
      <c r="V1141" s="239"/>
    </row>
    <row r="1142" spans="1:22" ht="15.75" x14ac:dyDescent="0.25">
      <c r="A1142" s="207" t="s">
        <v>1475</v>
      </c>
      <c r="B1142" s="241"/>
      <c r="C1142" s="241"/>
      <c r="D1142" s="242"/>
      <c r="E1142" s="242"/>
      <c r="F1142" s="242"/>
      <c r="G1142" s="243"/>
      <c r="H1142" s="243"/>
      <c r="I1142" s="243"/>
      <c r="J1142" s="243"/>
      <c r="K1142" s="243"/>
      <c r="L1142" s="243"/>
      <c r="M1142" s="243"/>
      <c r="N1142" s="243"/>
      <c r="O1142" s="243"/>
      <c r="P1142" s="244"/>
      <c r="Q1142" s="245"/>
      <c r="R1142" s="10"/>
      <c r="S1142" s="10"/>
      <c r="T1142" s="81"/>
      <c r="U1142" s="238"/>
      <c r="V1142" s="239"/>
    </row>
    <row r="1143" spans="1:22" ht="15.75" x14ac:dyDescent="0.25">
      <c r="A1143" s="207" t="s">
        <v>1476</v>
      </c>
      <c r="B1143" s="241"/>
      <c r="C1143" s="241"/>
      <c r="D1143" s="242"/>
      <c r="E1143" s="242"/>
      <c r="F1143" s="242"/>
      <c r="G1143" s="243"/>
      <c r="H1143" s="243"/>
      <c r="I1143" s="243"/>
      <c r="J1143" s="243"/>
      <c r="K1143" s="243"/>
      <c r="L1143" s="243"/>
      <c r="M1143" s="243"/>
      <c r="N1143" s="243"/>
      <c r="O1143" s="243"/>
      <c r="P1143" s="244"/>
      <c r="Q1143" s="245"/>
      <c r="R1143" s="10"/>
      <c r="S1143" s="10"/>
      <c r="T1143" s="81"/>
      <c r="U1143" s="238"/>
      <c r="V1143" s="239"/>
    </row>
    <row r="1144" spans="1:22" ht="15.75" x14ac:dyDescent="0.25">
      <c r="A1144" s="207" t="s">
        <v>1477</v>
      </c>
      <c r="B1144" s="241"/>
      <c r="C1144" s="241"/>
      <c r="D1144" s="242"/>
      <c r="E1144" s="242"/>
      <c r="F1144" s="242"/>
      <c r="G1144" s="243"/>
      <c r="H1144" s="243"/>
      <c r="I1144" s="243"/>
      <c r="J1144" s="243"/>
      <c r="K1144" s="243"/>
      <c r="L1144" s="243"/>
      <c r="M1144" s="243"/>
      <c r="N1144" s="243"/>
      <c r="O1144" s="243"/>
      <c r="P1144" s="244"/>
      <c r="Q1144" s="245"/>
      <c r="R1144" s="10"/>
      <c r="S1144" s="10"/>
      <c r="T1144" s="81"/>
      <c r="U1144" s="238"/>
      <c r="V1144" s="239"/>
    </row>
    <row r="1145" spans="1:22" ht="15.75" x14ac:dyDescent="0.25">
      <c r="A1145" s="207" t="s">
        <v>1478</v>
      </c>
      <c r="B1145" s="241"/>
      <c r="C1145" s="241"/>
      <c r="D1145" s="242"/>
      <c r="E1145" s="242"/>
      <c r="F1145" s="242"/>
      <c r="G1145" s="243"/>
      <c r="H1145" s="243"/>
      <c r="I1145" s="243"/>
      <c r="J1145" s="243"/>
      <c r="K1145" s="243"/>
      <c r="L1145" s="243"/>
      <c r="M1145" s="243"/>
      <c r="N1145" s="243"/>
      <c r="O1145" s="243"/>
      <c r="P1145" s="244"/>
      <c r="Q1145" s="245"/>
      <c r="R1145" s="10"/>
      <c r="S1145" s="10"/>
      <c r="T1145" s="81"/>
      <c r="U1145" s="238"/>
      <c r="V1145" s="239"/>
    </row>
    <row r="1146" spans="1:22" ht="15.75" x14ac:dyDescent="0.25">
      <c r="A1146" s="207" t="s">
        <v>1479</v>
      </c>
      <c r="B1146" s="241"/>
      <c r="C1146" s="241"/>
      <c r="D1146" s="242"/>
      <c r="E1146" s="242"/>
      <c r="F1146" s="242"/>
      <c r="G1146" s="243"/>
      <c r="H1146" s="243"/>
      <c r="I1146" s="243"/>
      <c r="J1146" s="243"/>
      <c r="K1146" s="243"/>
      <c r="L1146" s="243"/>
      <c r="M1146" s="243"/>
      <c r="N1146" s="243"/>
      <c r="O1146" s="243"/>
      <c r="P1146" s="244"/>
      <c r="Q1146" s="245"/>
      <c r="R1146" s="10"/>
      <c r="S1146" s="10"/>
      <c r="T1146" s="81"/>
      <c r="U1146" s="238"/>
      <c r="V1146" s="239"/>
    </row>
    <row r="1147" spans="1:22" ht="15.75" x14ac:dyDescent="0.25">
      <c r="A1147" s="207" t="s">
        <v>1480</v>
      </c>
      <c r="B1147" s="241"/>
      <c r="C1147" s="241"/>
      <c r="D1147" s="242"/>
      <c r="E1147" s="242"/>
      <c r="F1147" s="242"/>
      <c r="G1147" s="243"/>
      <c r="H1147" s="243"/>
      <c r="I1147" s="243"/>
      <c r="J1147" s="243"/>
      <c r="K1147" s="243"/>
      <c r="L1147" s="243"/>
      <c r="M1147" s="243"/>
      <c r="N1147" s="243"/>
      <c r="O1147" s="243"/>
      <c r="P1147" s="244"/>
      <c r="Q1147" s="245"/>
      <c r="R1147" s="10"/>
      <c r="S1147" s="10"/>
      <c r="T1147" s="81"/>
      <c r="U1147" s="238"/>
      <c r="V1147" s="239"/>
    </row>
    <row r="1148" spans="1:22" ht="15.75" x14ac:dyDescent="0.25">
      <c r="A1148" s="207" t="s">
        <v>1481</v>
      </c>
      <c r="B1148" s="241"/>
      <c r="C1148" s="241"/>
      <c r="D1148" s="242"/>
      <c r="E1148" s="242"/>
      <c r="F1148" s="242"/>
      <c r="G1148" s="243"/>
      <c r="H1148" s="243"/>
      <c r="I1148" s="243"/>
      <c r="J1148" s="243"/>
      <c r="K1148" s="243"/>
      <c r="L1148" s="243"/>
      <c r="M1148" s="243"/>
      <c r="N1148" s="243"/>
      <c r="O1148" s="243"/>
      <c r="P1148" s="244"/>
      <c r="Q1148" s="245"/>
      <c r="R1148" s="10"/>
      <c r="S1148" s="10"/>
      <c r="T1148" s="81"/>
      <c r="U1148" s="238"/>
      <c r="V1148" s="239"/>
    </row>
    <row r="1149" spans="1:22" ht="15.75" x14ac:dyDescent="0.25">
      <c r="A1149" s="207" t="s">
        <v>1482</v>
      </c>
      <c r="B1149" s="241"/>
      <c r="C1149" s="241"/>
      <c r="D1149" s="242"/>
      <c r="E1149" s="242"/>
      <c r="F1149" s="242"/>
      <c r="G1149" s="243"/>
      <c r="H1149" s="243"/>
      <c r="I1149" s="243"/>
      <c r="J1149" s="243"/>
      <c r="K1149" s="243"/>
      <c r="L1149" s="243"/>
      <c r="M1149" s="243"/>
      <c r="N1149" s="243"/>
      <c r="O1149" s="243"/>
      <c r="P1149" s="244"/>
      <c r="Q1149" s="245"/>
      <c r="R1149" s="10"/>
      <c r="S1149" s="10"/>
      <c r="T1149" s="81"/>
      <c r="U1149" s="238"/>
      <c r="V1149" s="239"/>
    </row>
    <row r="1150" spans="1:22" ht="15.75" x14ac:dyDescent="0.25">
      <c r="A1150" s="207" t="s">
        <v>1483</v>
      </c>
      <c r="B1150" s="241"/>
      <c r="C1150" s="241"/>
      <c r="D1150" s="242"/>
      <c r="E1150" s="242"/>
      <c r="F1150" s="242"/>
      <c r="G1150" s="243"/>
      <c r="H1150" s="243"/>
      <c r="I1150" s="243"/>
      <c r="J1150" s="243"/>
      <c r="K1150" s="243"/>
      <c r="L1150" s="243"/>
      <c r="M1150" s="243"/>
      <c r="N1150" s="243"/>
      <c r="O1150" s="243"/>
      <c r="P1150" s="244"/>
      <c r="Q1150" s="245"/>
      <c r="R1150" s="10"/>
      <c r="S1150" s="10"/>
      <c r="T1150" s="81"/>
      <c r="U1150" s="238"/>
      <c r="V1150" s="239"/>
    </row>
    <row r="1151" spans="1:22" ht="15.75" x14ac:dyDescent="0.25">
      <c r="A1151" s="207" t="s">
        <v>1484</v>
      </c>
      <c r="B1151" s="241"/>
      <c r="C1151" s="241"/>
      <c r="D1151" s="242"/>
      <c r="E1151" s="242"/>
      <c r="F1151" s="242"/>
      <c r="G1151" s="243"/>
      <c r="H1151" s="243"/>
      <c r="I1151" s="243"/>
      <c r="J1151" s="243"/>
      <c r="K1151" s="243"/>
      <c r="L1151" s="243"/>
      <c r="M1151" s="243"/>
      <c r="N1151" s="243"/>
      <c r="O1151" s="243"/>
      <c r="P1151" s="244"/>
      <c r="Q1151" s="245"/>
      <c r="R1151" s="10"/>
      <c r="S1151" s="10"/>
      <c r="T1151" s="81"/>
      <c r="U1151" s="238"/>
      <c r="V1151" s="239"/>
    </row>
    <row r="1152" spans="1:22" ht="15.75" x14ac:dyDescent="0.25">
      <c r="A1152" s="207" t="s">
        <v>1485</v>
      </c>
      <c r="B1152" s="241"/>
      <c r="C1152" s="241"/>
      <c r="D1152" s="242"/>
      <c r="E1152" s="242"/>
      <c r="F1152" s="242"/>
      <c r="G1152" s="243"/>
      <c r="H1152" s="243"/>
      <c r="I1152" s="243"/>
      <c r="J1152" s="243"/>
      <c r="K1152" s="243"/>
      <c r="L1152" s="243"/>
      <c r="M1152" s="243"/>
      <c r="N1152" s="243"/>
      <c r="O1152" s="243"/>
      <c r="P1152" s="244"/>
      <c r="Q1152" s="245"/>
      <c r="R1152" s="10"/>
      <c r="S1152" s="10"/>
      <c r="T1152" s="81"/>
      <c r="U1152" s="238"/>
      <c r="V1152" s="239"/>
    </row>
    <row r="1153" spans="1:22" ht="15.75" x14ac:dyDescent="0.25">
      <c r="A1153" s="207" t="s">
        <v>1486</v>
      </c>
      <c r="B1153" s="241"/>
      <c r="C1153" s="241"/>
      <c r="D1153" s="242"/>
      <c r="E1153" s="242"/>
      <c r="F1153" s="242"/>
      <c r="G1153" s="243"/>
      <c r="H1153" s="243"/>
      <c r="I1153" s="243"/>
      <c r="J1153" s="243"/>
      <c r="K1153" s="243"/>
      <c r="L1153" s="243"/>
      <c r="M1153" s="243"/>
      <c r="N1153" s="243"/>
      <c r="O1153" s="243"/>
      <c r="P1153" s="244"/>
      <c r="Q1153" s="245"/>
      <c r="R1153" s="10"/>
      <c r="S1153" s="10"/>
      <c r="T1153" s="81"/>
      <c r="U1153" s="238"/>
      <c r="V1153" s="239"/>
    </row>
    <row r="1154" spans="1:22" ht="15.75" x14ac:dyDescent="0.25">
      <c r="A1154" s="207" t="s">
        <v>1487</v>
      </c>
      <c r="B1154" s="241"/>
      <c r="C1154" s="241"/>
      <c r="D1154" s="242"/>
      <c r="E1154" s="242"/>
      <c r="F1154" s="242"/>
      <c r="G1154" s="243"/>
      <c r="H1154" s="243"/>
      <c r="I1154" s="243"/>
      <c r="J1154" s="243"/>
      <c r="K1154" s="243"/>
      <c r="L1154" s="243"/>
      <c r="M1154" s="243"/>
      <c r="N1154" s="243"/>
      <c r="O1154" s="243"/>
      <c r="P1154" s="244"/>
      <c r="Q1154" s="245"/>
      <c r="R1154" s="10"/>
      <c r="S1154" s="10"/>
      <c r="T1154" s="81"/>
      <c r="U1154" s="238"/>
      <c r="V1154" s="239"/>
    </row>
    <row r="1155" spans="1:22" ht="15.75" x14ac:dyDescent="0.25">
      <c r="A1155" s="207" t="s">
        <v>1488</v>
      </c>
      <c r="B1155" s="241"/>
      <c r="C1155" s="241"/>
      <c r="D1155" s="242"/>
      <c r="E1155" s="242"/>
      <c r="F1155" s="242"/>
      <c r="G1155" s="243"/>
      <c r="H1155" s="243"/>
      <c r="I1155" s="243"/>
      <c r="J1155" s="243"/>
      <c r="K1155" s="243"/>
      <c r="L1155" s="243"/>
      <c r="M1155" s="243"/>
      <c r="N1155" s="243"/>
      <c r="O1155" s="243"/>
      <c r="P1155" s="244"/>
      <c r="Q1155" s="245"/>
      <c r="R1155" s="10"/>
      <c r="S1155" s="10"/>
      <c r="T1155" s="81"/>
      <c r="U1155" s="238"/>
      <c r="V1155" s="239"/>
    </row>
    <row r="1156" spans="1:22" ht="15.75" x14ac:dyDescent="0.25">
      <c r="A1156" s="207" t="s">
        <v>1489</v>
      </c>
      <c r="B1156" s="241"/>
      <c r="C1156" s="241"/>
      <c r="D1156" s="242"/>
      <c r="E1156" s="242"/>
      <c r="F1156" s="242"/>
      <c r="G1156" s="243"/>
      <c r="H1156" s="243"/>
      <c r="I1156" s="243"/>
      <c r="J1156" s="243"/>
      <c r="K1156" s="243"/>
      <c r="L1156" s="243"/>
      <c r="M1156" s="243"/>
      <c r="N1156" s="243"/>
      <c r="O1156" s="243"/>
      <c r="P1156" s="244"/>
      <c r="Q1156" s="245"/>
      <c r="R1156" s="10"/>
      <c r="S1156" s="10"/>
      <c r="T1156" s="81"/>
      <c r="U1156" s="238"/>
      <c r="V1156" s="239"/>
    </row>
    <row r="1157" spans="1:22" ht="15.75" x14ac:dyDescent="0.25">
      <c r="A1157" s="207" t="s">
        <v>1490</v>
      </c>
      <c r="B1157" s="241"/>
      <c r="C1157" s="241"/>
      <c r="D1157" s="242"/>
      <c r="E1157" s="242"/>
      <c r="F1157" s="242"/>
      <c r="G1157" s="243"/>
      <c r="H1157" s="243"/>
      <c r="I1157" s="243"/>
      <c r="J1157" s="243"/>
      <c r="K1157" s="243"/>
      <c r="L1157" s="243"/>
      <c r="M1157" s="243"/>
      <c r="N1157" s="243"/>
      <c r="O1157" s="243"/>
      <c r="P1157" s="244"/>
      <c r="Q1157" s="245"/>
      <c r="R1157" s="10"/>
      <c r="S1157" s="10"/>
      <c r="T1157" s="81"/>
      <c r="U1157" s="238"/>
      <c r="V1157" s="239"/>
    </row>
    <row r="1158" spans="1:22" ht="15.75" x14ac:dyDescent="0.25">
      <c r="A1158" s="207" t="s">
        <v>1491</v>
      </c>
      <c r="B1158" s="241"/>
      <c r="C1158" s="241"/>
      <c r="D1158" s="242"/>
      <c r="E1158" s="242"/>
      <c r="F1158" s="242"/>
      <c r="G1158" s="243"/>
      <c r="H1158" s="243"/>
      <c r="I1158" s="243"/>
      <c r="J1158" s="243"/>
      <c r="K1158" s="243"/>
      <c r="L1158" s="243"/>
      <c r="M1158" s="243"/>
      <c r="N1158" s="243"/>
      <c r="O1158" s="243"/>
      <c r="P1158" s="244"/>
      <c r="Q1158" s="245"/>
      <c r="R1158" s="10"/>
      <c r="S1158" s="10"/>
      <c r="T1158" s="81"/>
      <c r="U1158" s="238"/>
      <c r="V1158" s="239"/>
    </row>
    <row r="1159" spans="1:22" ht="15.75" x14ac:dyDescent="0.25">
      <c r="A1159" s="207" t="s">
        <v>1492</v>
      </c>
      <c r="B1159" s="241"/>
      <c r="C1159" s="241"/>
      <c r="D1159" s="242"/>
      <c r="E1159" s="242"/>
      <c r="F1159" s="242"/>
      <c r="G1159" s="243"/>
      <c r="H1159" s="243"/>
      <c r="I1159" s="243"/>
      <c r="J1159" s="243"/>
      <c r="K1159" s="243"/>
      <c r="L1159" s="243"/>
      <c r="M1159" s="243"/>
      <c r="N1159" s="243"/>
      <c r="O1159" s="243"/>
      <c r="P1159" s="244"/>
      <c r="Q1159" s="245"/>
      <c r="R1159" s="10"/>
      <c r="S1159" s="10"/>
      <c r="T1159" s="81"/>
      <c r="U1159" s="238"/>
      <c r="V1159" s="239"/>
    </row>
    <row r="1160" spans="1:22" ht="15.75" x14ac:dyDescent="0.25">
      <c r="A1160" s="207" t="s">
        <v>1493</v>
      </c>
      <c r="B1160" s="241"/>
      <c r="C1160" s="241"/>
      <c r="D1160" s="242"/>
      <c r="E1160" s="242"/>
      <c r="F1160" s="242"/>
      <c r="G1160" s="243"/>
      <c r="H1160" s="243"/>
      <c r="I1160" s="243"/>
      <c r="J1160" s="243"/>
      <c r="K1160" s="243"/>
      <c r="L1160" s="243"/>
      <c r="M1160" s="243"/>
      <c r="N1160" s="243"/>
      <c r="O1160" s="243"/>
      <c r="P1160" s="244"/>
      <c r="Q1160" s="245"/>
      <c r="R1160" s="10"/>
      <c r="S1160" s="10"/>
      <c r="T1160" s="81"/>
      <c r="U1160" s="238"/>
      <c r="V1160" s="239"/>
    </row>
    <row r="1161" spans="1:22" ht="15.75" x14ac:dyDescent="0.25">
      <c r="A1161" s="207" t="s">
        <v>1494</v>
      </c>
      <c r="B1161" s="241"/>
      <c r="C1161" s="241"/>
      <c r="D1161" s="242"/>
      <c r="E1161" s="242"/>
      <c r="F1161" s="242"/>
      <c r="G1161" s="243"/>
      <c r="H1161" s="243"/>
      <c r="I1161" s="243"/>
      <c r="J1161" s="243"/>
      <c r="K1161" s="243"/>
      <c r="L1161" s="243"/>
      <c r="M1161" s="243"/>
      <c r="N1161" s="243"/>
      <c r="O1161" s="243"/>
      <c r="P1161" s="244"/>
      <c r="Q1161" s="245"/>
      <c r="R1161" s="10"/>
      <c r="S1161" s="10"/>
      <c r="T1161" s="81"/>
      <c r="U1161" s="238"/>
      <c r="V1161" s="239"/>
    </row>
    <row r="1162" spans="1:22" ht="15.75" x14ac:dyDescent="0.25">
      <c r="A1162" s="207" t="s">
        <v>1495</v>
      </c>
      <c r="B1162" s="241"/>
      <c r="C1162" s="241"/>
      <c r="D1162" s="242"/>
      <c r="E1162" s="242"/>
      <c r="F1162" s="242"/>
      <c r="G1162" s="243"/>
      <c r="H1162" s="243"/>
      <c r="I1162" s="243"/>
      <c r="J1162" s="243"/>
      <c r="K1162" s="243"/>
      <c r="L1162" s="243"/>
      <c r="M1162" s="243"/>
      <c r="N1162" s="243"/>
      <c r="O1162" s="243"/>
      <c r="P1162" s="244"/>
      <c r="Q1162" s="245"/>
      <c r="R1162" s="10"/>
      <c r="S1162" s="10"/>
      <c r="T1162" s="81"/>
      <c r="U1162" s="238"/>
      <c r="V1162" s="239"/>
    </row>
    <row r="1163" spans="1:22" ht="15.75" x14ac:dyDescent="0.25">
      <c r="A1163" s="207" t="s">
        <v>1496</v>
      </c>
      <c r="B1163" s="241"/>
      <c r="C1163" s="241"/>
      <c r="D1163" s="242"/>
      <c r="E1163" s="242"/>
      <c r="F1163" s="242"/>
      <c r="G1163" s="243"/>
      <c r="H1163" s="243"/>
      <c r="I1163" s="243"/>
      <c r="J1163" s="243"/>
      <c r="K1163" s="243"/>
      <c r="L1163" s="243"/>
      <c r="M1163" s="243"/>
      <c r="N1163" s="243"/>
      <c r="O1163" s="243"/>
      <c r="P1163" s="244"/>
      <c r="Q1163" s="245"/>
      <c r="R1163" s="10"/>
      <c r="S1163" s="10"/>
      <c r="T1163" s="81"/>
      <c r="U1163" s="238"/>
      <c r="V1163" s="239"/>
    </row>
    <row r="1164" spans="1:22" ht="15.75" x14ac:dyDescent="0.25">
      <c r="A1164" s="207" t="s">
        <v>1497</v>
      </c>
      <c r="B1164" s="241"/>
      <c r="C1164" s="241"/>
      <c r="D1164" s="242"/>
      <c r="E1164" s="242"/>
      <c r="F1164" s="242"/>
      <c r="G1164" s="243"/>
      <c r="H1164" s="243"/>
      <c r="I1164" s="243"/>
      <c r="J1164" s="243"/>
      <c r="K1164" s="243"/>
      <c r="L1164" s="243"/>
      <c r="M1164" s="243"/>
      <c r="N1164" s="243"/>
      <c r="O1164" s="243"/>
      <c r="P1164" s="244"/>
      <c r="Q1164" s="245"/>
      <c r="R1164" s="10"/>
      <c r="S1164" s="10"/>
      <c r="T1164" s="81"/>
      <c r="U1164" s="238"/>
      <c r="V1164" s="239"/>
    </row>
    <row r="1165" spans="1:22" ht="15.75" x14ac:dyDescent="0.25">
      <c r="A1165" s="207" t="s">
        <v>1498</v>
      </c>
      <c r="B1165" s="241"/>
      <c r="C1165" s="241"/>
      <c r="D1165" s="242"/>
      <c r="E1165" s="242"/>
      <c r="F1165" s="242"/>
      <c r="G1165" s="243"/>
      <c r="H1165" s="243"/>
      <c r="I1165" s="243"/>
      <c r="J1165" s="243"/>
      <c r="K1165" s="243"/>
      <c r="L1165" s="243"/>
      <c r="M1165" s="243"/>
      <c r="N1165" s="243"/>
      <c r="O1165" s="243"/>
      <c r="P1165" s="244"/>
      <c r="Q1165" s="245"/>
      <c r="R1165" s="10"/>
      <c r="S1165" s="10"/>
      <c r="T1165" s="81"/>
      <c r="U1165" s="238"/>
      <c r="V1165" s="239"/>
    </row>
    <row r="1166" spans="1:22" ht="15.75" x14ac:dyDescent="0.25">
      <c r="A1166" s="207" t="s">
        <v>1499</v>
      </c>
      <c r="B1166" s="241"/>
      <c r="C1166" s="241"/>
      <c r="D1166" s="242"/>
      <c r="E1166" s="242"/>
      <c r="F1166" s="242"/>
      <c r="G1166" s="243"/>
      <c r="H1166" s="243"/>
      <c r="I1166" s="243"/>
      <c r="J1166" s="243"/>
      <c r="K1166" s="243"/>
      <c r="L1166" s="243"/>
      <c r="M1166" s="243"/>
      <c r="N1166" s="243"/>
      <c r="O1166" s="243"/>
      <c r="P1166" s="244"/>
      <c r="Q1166" s="245"/>
      <c r="R1166" s="10"/>
      <c r="S1166" s="10"/>
      <c r="T1166" s="81"/>
      <c r="U1166" s="238"/>
      <c r="V1166" s="239"/>
    </row>
    <row r="1167" spans="1:22" ht="15.75" x14ac:dyDescent="0.25">
      <c r="A1167" s="207" t="s">
        <v>1500</v>
      </c>
      <c r="B1167" s="241"/>
      <c r="C1167" s="241"/>
      <c r="D1167" s="242"/>
      <c r="E1167" s="242"/>
      <c r="F1167" s="242"/>
      <c r="G1167" s="243"/>
      <c r="H1167" s="243"/>
      <c r="I1167" s="243"/>
      <c r="J1167" s="243"/>
      <c r="K1167" s="243"/>
      <c r="L1167" s="243"/>
      <c r="M1167" s="243"/>
      <c r="N1167" s="243"/>
      <c r="O1167" s="243"/>
      <c r="P1167" s="244"/>
      <c r="Q1167" s="245"/>
      <c r="R1167" s="10"/>
      <c r="S1167" s="10"/>
      <c r="T1167" s="81"/>
      <c r="U1167" s="238"/>
      <c r="V1167" s="239"/>
    </row>
    <row r="1168" spans="1:22" ht="15.75" x14ac:dyDescent="0.25">
      <c r="A1168" s="207" t="s">
        <v>1501</v>
      </c>
      <c r="B1168" s="241"/>
      <c r="C1168" s="241"/>
      <c r="D1168" s="242"/>
      <c r="E1168" s="242"/>
      <c r="F1168" s="242"/>
      <c r="G1168" s="243"/>
      <c r="H1168" s="243"/>
      <c r="I1168" s="243"/>
      <c r="J1168" s="243"/>
      <c r="K1168" s="243"/>
      <c r="L1168" s="243"/>
      <c r="M1168" s="243"/>
      <c r="N1168" s="243"/>
      <c r="O1168" s="243"/>
      <c r="P1168" s="244"/>
      <c r="Q1168" s="245"/>
      <c r="R1168" s="10"/>
      <c r="S1168" s="10"/>
      <c r="T1168" s="81"/>
      <c r="U1168" s="238"/>
      <c r="V1168" s="239"/>
    </row>
    <row r="1169" spans="1:22" ht="15.75" x14ac:dyDescent="0.25">
      <c r="A1169" s="207" t="s">
        <v>1502</v>
      </c>
      <c r="B1169" s="241"/>
      <c r="C1169" s="241"/>
      <c r="D1169" s="242"/>
      <c r="E1169" s="242"/>
      <c r="F1169" s="242"/>
      <c r="G1169" s="243"/>
      <c r="H1169" s="243"/>
      <c r="I1169" s="243"/>
      <c r="J1169" s="243"/>
      <c r="K1169" s="243"/>
      <c r="L1169" s="243"/>
      <c r="M1169" s="243"/>
      <c r="N1169" s="243"/>
      <c r="O1169" s="243"/>
      <c r="P1169" s="244"/>
      <c r="Q1169" s="245"/>
      <c r="R1169" s="10"/>
      <c r="S1169" s="10"/>
      <c r="T1169" s="81"/>
      <c r="U1169" s="238"/>
      <c r="V1169" s="239"/>
    </row>
    <row r="1170" spans="1:22" ht="15.75" x14ac:dyDescent="0.25">
      <c r="A1170" s="207" t="s">
        <v>1503</v>
      </c>
      <c r="B1170" s="241"/>
      <c r="C1170" s="241"/>
      <c r="D1170" s="242"/>
      <c r="E1170" s="242"/>
      <c r="F1170" s="242"/>
      <c r="G1170" s="243"/>
      <c r="H1170" s="243"/>
      <c r="I1170" s="243"/>
      <c r="J1170" s="243"/>
      <c r="K1170" s="243"/>
      <c r="L1170" s="243"/>
      <c r="M1170" s="243"/>
      <c r="N1170" s="243"/>
      <c r="O1170" s="243"/>
      <c r="P1170" s="244"/>
      <c r="Q1170" s="245"/>
      <c r="R1170" s="10"/>
      <c r="S1170" s="10"/>
      <c r="T1170" s="81"/>
      <c r="U1170" s="238"/>
      <c r="V1170" s="239"/>
    </row>
    <row r="1171" spans="1:22" ht="15.75" x14ac:dyDescent="0.25">
      <c r="A1171" s="207" t="s">
        <v>1504</v>
      </c>
      <c r="B1171" s="241"/>
      <c r="C1171" s="241"/>
      <c r="D1171" s="242"/>
      <c r="E1171" s="242"/>
      <c r="F1171" s="242"/>
      <c r="G1171" s="243"/>
      <c r="H1171" s="243"/>
      <c r="I1171" s="243"/>
      <c r="J1171" s="243"/>
      <c r="K1171" s="243"/>
      <c r="L1171" s="243"/>
      <c r="M1171" s="243"/>
      <c r="N1171" s="243"/>
      <c r="O1171" s="243"/>
      <c r="P1171" s="244"/>
      <c r="Q1171" s="245"/>
      <c r="R1171" s="10"/>
      <c r="S1171" s="10"/>
      <c r="T1171" s="81"/>
      <c r="U1171" s="238"/>
      <c r="V1171" s="239"/>
    </row>
    <row r="1172" spans="1:22" ht="15.75" x14ac:dyDescent="0.25">
      <c r="A1172" s="207" t="s">
        <v>1505</v>
      </c>
      <c r="B1172" s="241"/>
      <c r="C1172" s="241"/>
      <c r="D1172" s="242"/>
      <c r="E1172" s="242"/>
      <c r="F1172" s="242"/>
      <c r="G1172" s="243"/>
      <c r="H1172" s="243"/>
      <c r="I1172" s="243"/>
      <c r="J1172" s="243"/>
      <c r="K1172" s="243"/>
      <c r="L1172" s="243"/>
      <c r="M1172" s="243"/>
      <c r="N1172" s="243"/>
      <c r="O1172" s="243"/>
      <c r="P1172" s="244"/>
      <c r="Q1172" s="245"/>
      <c r="R1172" s="10"/>
      <c r="S1172" s="10"/>
      <c r="T1172" s="81"/>
      <c r="U1172" s="238"/>
      <c r="V1172" s="239"/>
    </row>
    <row r="1173" spans="1:22" ht="15.75" x14ac:dyDescent="0.25">
      <c r="A1173" s="207" t="s">
        <v>1506</v>
      </c>
      <c r="B1173" s="241"/>
      <c r="C1173" s="241"/>
      <c r="D1173" s="242"/>
      <c r="E1173" s="242"/>
      <c r="F1173" s="242"/>
      <c r="G1173" s="243"/>
      <c r="H1173" s="243"/>
      <c r="I1173" s="243"/>
      <c r="J1173" s="243"/>
      <c r="K1173" s="243"/>
      <c r="L1173" s="243"/>
      <c r="M1173" s="243"/>
      <c r="N1173" s="243"/>
      <c r="O1173" s="243"/>
      <c r="P1173" s="244"/>
      <c r="Q1173" s="245"/>
      <c r="R1173" s="10"/>
      <c r="S1173" s="10"/>
      <c r="T1173" s="81"/>
      <c r="U1173" s="238"/>
      <c r="V1173" s="239"/>
    </row>
    <row r="1174" spans="1:22" ht="15.75" x14ac:dyDescent="0.25">
      <c r="A1174" s="207" t="s">
        <v>1507</v>
      </c>
      <c r="B1174" s="241"/>
      <c r="C1174" s="241"/>
      <c r="D1174" s="242"/>
      <c r="E1174" s="242"/>
      <c r="F1174" s="242"/>
      <c r="G1174" s="243"/>
      <c r="H1174" s="243"/>
      <c r="I1174" s="243"/>
      <c r="J1174" s="243"/>
      <c r="K1174" s="243"/>
      <c r="L1174" s="243"/>
      <c r="M1174" s="243"/>
      <c r="N1174" s="243"/>
      <c r="O1174" s="243"/>
      <c r="P1174" s="244"/>
      <c r="Q1174" s="245"/>
      <c r="R1174" s="10"/>
      <c r="S1174" s="10"/>
      <c r="T1174" s="81"/>
      <c r="U1174" s="238"/>
      <c r="V1174" s="239"/>
    </row>
    <row r="1175" spans="1:22" ht="15.75" x14ac:dyDescent="0.25">
      <c r="A1175" s="207" t="s">
        <v>1508</v>
      </c>
      <c r="B1175" s="241"/>
      <c r="C1175" s="241"/>
      <c r="D1175" s="242"/>
      <c r="E1175" s="242"/>
      <c r="F1175" s="242"/>
      <c r="G1175" s="243"/>
      <c r="H1175" s="243"/>
      <c r="I1175" s="243"/>
      <c r="J1175" s="243"/>
      <c r="K1175" s="243"/>
      <c r="L1175" s="243"/>
      <c r="M1175" s="243"/>
      <c r="N1175" s="243"/>
      <c r="O1175" s="243"/>
      <c r="P1175" s="244"/>
      <c r="Q1175" s="245"/>
      <c r="R1175" s="10"/>
      <c r="S1175" s="10"/>
      <c r="T1175" s="81"/>
      <c r="U1175" s="238"/>
      <c r="V1175" s="239"/>
    </row>
    <row r="1176" spans="1:22" ht="15.75" x14ac:dyDescent="0.25">
      <c r="A1176" s="207" t="s">
        <v>1509</v>
      </c>
      <c r="B1176" s="241"/>
      <c r="C1176" s="241"/>
      <c r="D1176" s="242"/>
      <c r="E1176" s="242"/>
      <c r="F1176" s="242"/>
      <c r="G1176" s="243"/>
      <c r="H1176" s="243"/>
      <c r="I1176" s="243"/>
      <c r="J1176" s="243"/>
      <c r="K1176" s="243"/>
      <c r="L1176" s="243"/>
      <c r="M1176" s="243"/>
      <c r="N1176" s="243"/>
      <c r="O1176" s="243"/>
      <c r="P1176" s="244"/>
      <c r="Q1176" s="245"/>
      <c r="R1176" s="10"/>
      <c r="S1176" s="10"/>
      <c r="T1176" s="81"/>
      <c r="U1176" s="238"/>
      <c r="V1176" s="239"/>
    </row>
    <row r="1177" spans="1:22" ht="15.75" x14ac:dyDescent="0.25">
      <c r="A1177" s="207" t="s">
        <v>1510</v>
      </c>
      <c r="B1177" s="241"/>
      <c r="C1177" s="241"/>
      <c r="D1177" s="242"/>
      <c r="E1177" s="242"/>
      <c r="F1177" s="242"/>
      <c r="G1177" s="243"/>
      <c r="H1177" s="243"/>
      <c r="I1177" s="243"/>
      <c r="J1177" s="243"/>
      <c r="K1177" s="243"/>
      <c r="L1177" s="243"/>
      <c r="M1177" s="243"/>
      <c r="N1177" s="243"/>
      <c r="O1177" s="243"/>
      <c r="P1177" s="244"/>
      <c r="Q1177" s="245"/>
      <c r="R1177" s="10"/>
      <c r="S1177" s="10"/>
      <c r="T1177" s="81"/>
      <c r="U1177" s="238"/>
      <c r="V1177" s="239"/>
    </row>
    <row r="1178" spans="1:22" ht="15.75" x14ac:dyDescent="0.25">
      <c r="A1178" s="207" t="s">
        <v>1511</v>
      </c>
      <c r="B1178" s="241"/>
      <c r="C1178" s="241"/>
      <c r="D1178" s="242"/>
      <c r="E1178" s="242"/>
      <c r="F1178" s="242"/>
      <c r="G1178" s="243"/>
      <c r="H1178" s="243"/>
      <c r="I1178" s="243"/>
      <c r="J1178" s="243"/>
      <c r="K1178" s="243"/>
      <c r="L1178" s="243"/>
      <c r="M1178" s="243"/>
      <c r="N1178" s="243"/>
      <c r="O1178" s="243"/>
      <c r="P1178" s="244"/>
      <c r="Q1178" s="245"/>
      <c r="R1178" s="10"/>
      <c r="S1178" s="10"/>
      <c r="T1178" s="81"/>
      <c r="U1178" s="238"/>
      <c r="V1178" s="239"/>
    </row>
    <row r="1179" spans="1:22" ht="15.75" x14ac:dyDescent="0.25">
      <c r="A1179" s="207" t="s">
        <v>1512</v>
      </c>
      <c r="B1179" s="241"/>
      <c r="C1179" s="241"/>
      <c r="D1179" s="242"/>
      <c r="E1179" s="242"/>
      <c r="F1179" s="242"/>
      <c r="G1179" s="243"/>
      <c r="H1179" s="243"/>
      <c r="I1179" s="243"/>
      <c r="J1179" s="243"/>
      <c r="K1179" s="243"/>
      <c r="L1179" s="243"/>
      <c r="M1179" s="243"/>
      <c r="N1179" s="243"/>
      <c r="O1179" s="243"/>
      <c r="P1179" s="244"/>
      <c r="Q1179" s="245"/>
      <c r="R1179" s="10"/>
      <c r="S1179" s="10"/>
      <c r="T1179" s="81"/>
      <c r="U1179" s="238"/>
      <c r="V1179" s="239"/>
    </row>
    <row r="1180" spans="1:22" ht="15.75" x14ac:dyDescent="0.25">
      <c r="A1180" s="207" t="s">
        <v>1513</v>
      </c>
      <c r="B1180" s="241"/>
      <c r="C1180" s="241"/>
      <c r="D1180" s="242"/>
      <c r="E1180" s="242"/>
      <c r="F1180" s="242"/>
      <c r="G1180" s="243"/>
      <c r="H1180" s="243"/>
      <c r="I1180" s="243"/>
      <c r="J1180" s="243"/>
      <c r="K1180" s="243"/>
      <c r="L1180" s="243"/>
      <c r="M1180" s="243"/>
      <c r="N1180" s="243"/>
      <c r="O1180" s="243"/>
      <c r="P1180" s="244"/>
      <c r="Q1180" s="245"/>
      <c r="R1180" s="10"/>
      <c r="S1180" s="10"/>
      <c r="T1180" s="81"/>
      <c r="U1180" s="238"/>
      <c r="V1180" s="239"/>
    </row>
    <row r="1181" spans="1:22" ht="15.75" x14ac:dyDescent="0.25">
      <c r="A1181" s="207" t="s">
        <v>1514</v>
      </c>
      <c r="B1181" s="241"/>
      <c r="C1181" s="241"/>
      <c r="D1181" s="242"/>
      <c r="E1181" s="242"/>
      <c r="F1181" s="242"/>
      <c r="G1181" s="243"/>
      <c r="H1181" s="243"/>
      <c r="I1181" s="243"/>
      <c r="J1181" s="243"/>
      <c r="K1181" s="243"/>
      <c r="L1181" s="243"/>
      <c r="M1181" s="243"/>
      <c r="N1181" s="243"/>
      <c r="O1181" s="243"/>
      <c r="P1181" s="244"/>
      <c r="Q1181" s="245"/>
      <c r="R1181" s="10"/>
      <c r="S1181" s="10"/>
      <c r="T1181" s="81"/>
      <c r="U1181" s="238"/>
      <c r="V1181" s="239"/>
    </row>
    <row r="1182" spans="1:22" ht="15.75" x14ac:dyDescent="0.25">
      <c r="A1182" s="207" t="s">
        <v>1515</v>
      </c>
      <c r="B1182" s="241"/>
      <c r="C1182" s="241"/>
      <c r="D1182" s="242"/>
      <c r="E1182" s="242"/>
      <c r="F1182" s="242"/>
      <c r="G1182" s="243"/>
      <c r="H1182" s="243"/>
      <c r="I1182" s="243"/>
      <c r="J1182" s="243"/>
      <c r="K1182" s="243"/>
      <c r="L1182" s="243"/>
      <c r="M1182" s="243"/>
      <c r="N1182" s="243"/>
      <c r="O1182" s="243"/>
      <c r="P1182" s="244"/>
      <c r="Q1182" s="245"/>
      <c r="R1182" s="10"/>
      <c r="S1182" s="10"/>
      <c r="T1182" s="81"/>
      <c r="U1182" s="238"/>
      <c r="V1182" s="239"/>
    </row>
    <row r="1183" spans="1:22" ht="15.75" x14ac:dyDescent="0.25">
      <c r="A1183" s="207" t="s">
        <v>1516</v>
      </c>
      <c r="B1183" s="241"/>
      <c r="C1183" s="241"/>
      <c r="D1183" s="242"/>
      <c r="E1183" s="242"/>
      <c r="F1183" s="242"/>
      <c r="G1183" s="243"/>
      <c r="H1183" s="243"/>
      <c r="I1183" s="243"/>
      <c r="J1183" s="243"/>
      <c r="K1183" s="243"/>
      <c r="L1183" s="243"/>
      <c r="M1183" s="243"/>
      <c r="N1183" s="243"/>
      <c r="O1183" s="243"/>
      <c r="P1183" s="244"/>
      <c r="Q1183" s="245"/>
      <c r="R1183" s="10"/>
      <c r="S1183" s="10"/>
      <c r="T1183" s="81"/>
      <c r="U1183" s="238"/>
      <c r="V1183" s="239"/>
    </row>
    <row r="1184" spans="1:22" ht="15.75" x14ac:dyDescent="0.25">
      <c r="A1184" s="207" t="s">
        <v>1517</v>
      </c>
      <c r="B1184" s="241"/>
      <c r="C1184" s="241"/>
      <c r="D1184" s="242"/>
      <c r="E1184" s="242"/>
      <c r="F1184" s="242"/>
      <c r="G1184" s="243"/>
      <c r="H1184" s="243"/>
      <c r="I1184" s="243"/>
      <c r="J1184" s="243"/>
      <c r="K1184" s="243"/>
      <c r="L1184" s="243"/>
      <c r="M1184" s="243"/>
      <c r="N1184" s="243"/>
      <c r="O1184" s="243"/>
      <c r="P1184" s="244"/>
      <c r="Q1184" s="245"/>
      <c r="R1184" s="10"/>
      <c r="S1184" s="10"/>
      <c r="T1184" s="81"/>
      <c r="U1184" s="238"/>
      <c r="V1184" s="239"/>
    </row>
    <row r="1185" spans="1:22" ht="15.75" x14ac:dyDescent="0.25">
      <c r="A1185" s="207" t="s">
        <v>1518</v>
      </c>
      <c r="B1185" s="241"/>
      <c r="C1185" s="241"/>
      <c r="D1185" s="242"/>
      <c r="E1185" s="242"/>
      <c r="F1185" s="242"/>
      <c r="G1185" s="243"/>
      <c r="H1185" s="243"/>
      <c r="I1185" s="243"/>
      <c r="J1185" s="243"/>
      <c r="K1185" s="243"/>
      <c r="L1185" s="243"/>
      <c r="M1185" s="243"/>
      <c r="N1185" s="243"/>
      <c r="O1185" s="243"/>
      <c r="P1185" s="244"/>
      <c r="Q1185" s="245"/>
      <c r="R1185" s="10"/>
      <c r="S1185" s="10"/>
      <c r="T1185" s="81"/>
      <c r="U1185" s="238"/>
      <c r="V1185" s="239"/>
    </row>
    <row r="1186" spans="1:22" ht="15.75" x14ac:dyDescent="0.25">
      <c r="A1186" s="207" t="s">
        <v>1519</v>
      </c>
      <c r="B1186" s="241"/>
      <c r="C1186" s="241"/>
      <c r="D1186" s="242"/>
      <c r="E1186" s="242"/>
      <c r="F1186" s="242"/>
      <c r="G1186" s="243"/>
      <c r="H1186" s="243"/>
      <c r="I1186" s="243"/>
      <c r="J1186" s="243"/>
      <c r="K1186" s="243"/>
      <c r="L1186" s="243"/>
      <c r="M1186" s="243"/>
      <c r="N1186" s="243"/>
      <c r="O1186" s="243"/>
      <c r="P1186" s="244"/>
      <c r="Q1186" s="245"/>
      <c r="R1186" s="10"/>
      <c r="S1186" s="10"/>
      <c r="T1186" s="81"/>
      <c r="U1186" s="238"/>
      <c r="V1186" s="239"/>
    </row>
    <row r="1187" spans="1:22" ht="15.75" x14ac:dyDescent="0.25">
      <c r="A1187" s="207" t="s">
        <v>1520</v>
      </c>
      <c r="B1187" s="241"/>
      <c r="C1187" s="241"/>
      <c r="D1187" s="242"/>
      <c r="E1187" s="242"/>
      <c r="F1187" s="242"/>
      <c r="G1187" s="243"/>
      <c r="H1187" s="243"/>
      <c r="I1187" s="243"/>
      <c r="J1187" s="243"/>
      <c r="K1187" s="243"/>
      <c r="L1187" s="243"/>
      <c r="M1187" s="243"/>
      <c r="N1187" s="243"/>
      <c r="O1187" s="243"/>
      <c r="P1187" s="244"/>
      <c r="Q1187" s="245"/>
      <c r="R1187" s="10"/>
      <c r="S1187" s="10"/>
      <c r="T1187" s="81"/>
      <c r="U1187" s="238"/>
      <c r="V1187" s="239"/>
    </row>
    <row r="1188" spans="1:22" ht="15.75" x14ac:dyDescent="0.25">
      <c r="A1188" s="207" t="s">
        <v>1521</v>
      </c>
      <c r="B1188" s="241"/>
      <c r="C1188" s="241"/>
      <c r="D1188" s="242"/>
      <c r="E1188" s="242"/>
      <c r="F1188" s="242"/>
      <c r="G1188" s="243"/>
      <c r="H1188" s="243"/>
      <c r="I1188" s="243"/>
      <c r="J1188" s="243"/>
      <c r="K1188" s="243"/>
      <c r="L1188" s="243"/>
      <c r="M1188" s="243"/>
      <c r="N1188" s="243"/>
      <c r="O1188" s="243"/>
      <c r="P1188" s="244"/>
      <c r="Q1188" s="245"/>
      <c r="R1188" s="10"/>
      <c r="S1188" s="10"/>
      <c r="T1188" s="81"/>
      <c r="U1188" s="238"/>
      <c r="V1188" s="239"/>
    </row>
    <row r="1189" spans="1:22" ht="15.75" x14ac:dyDescent="0.25">
      <c r="A1189" s="207" t="s">
        <v>1522</v>
      </c>
      <c r="B1189" s="241"/>
      <c r="C1189" s="241"/>
      <c r="D1189" s="242"/>
      <c r="E1189" s="242"/>
      <c r="F1189" s="242"/>
      <c r="G1189" s="243"/>
      <c r="H1189" s="243"/>
      <c r="I1189" s="243"/>
      <c r="J1189" s="243"/>
      <c r="K1189" s="243"/>
      <c r="L1189" s="243"/>
      <c r="M1189" s="243"/>
      <c r="N1189" s="243"/>
      <c r="O1189" s="243"/>
      <c r="P1189" s="244"/>
      <c r="Q1189" s="245"/>
      <c r="R1189" s="10"/>
      <c r="S1189" s="10"/>
      <c r="T1189" s="81"/>
      <c r="U1189" s="238"/>
      <c r="V1189" s="239"/>
    </row>
    <row r="1190" spans="1:22" ht="15.75" x14ac:dyDescent="0.25">
      <c r="A1190" s="207" t="s">
        <v>1523</v>
      </c>
      <c r="B1190" s="241"/>
      <c r="C1190" s="241"/>
      <c r="D1190" s="242"/>
      <c r="E1190" s="242"/>
      <c r="F1190" s="242"/>
      <c r="G1190" s="243"/>
      <c r="H1190" s="243"/>
      <c r="I1190" s="243"/>
      <c r="J1190" s="243"/>
      <c r="K1190" s="243"/>
      <c r="L1190" s="243"/>
      <c r="M1190" s="243"/>
      <c r="N1190" s="243"/>
      <c r="O1190" s="243"/>
      <c r="P1190" s="244"/>
      <c r="Q1190" s="245"/>
      <c r="R1190" s="10"/>
      <c r="S1190" s="10"/>
      <c r="T1190" s="81"/>
      <c r="U1190" s="238"/>
      <c r="V1190" s="239"/>
    </row>
    <row r="1191" spans="1:22" ht="15.75" x14ac:dyDescent="0.25">
      <c r="A1191" s="207" t="s">
        <v>1524</v>
      </c>
      <c r="B1191" s="241"/>
      <c r="C1191" s="241"/>
      <c r="D1191" s="242"/>
      <c r="E1191" s="242"/>
      <c r="F1191" s="242"/>
      <c r="G1191" s="243"/>
      <c r="H1191" s="243"/>
      <c r="I1191" s="243"/>
      <c r="J1191" s="243"/>
      <c r="K1191" s="243"/>
      <c r="L1191" s="243"/>
      <c r="M1191" s="243"/>
      <c r="N1191" s="243"/>
      <c r="O1191" s="243"/>
      <c r="P1191" s="244"/>
      <c r="Q1191" s="245"/>
      <c r="R1191" s="10"/>
      <c r="S1191" s="10"/>
      <c r="T1191" s="81"/>
      <c r="U1191" s="238"/>
      <c r="V1191" s="239"/>
    </row>
    <row r="1192" spans="1:22" ht="15.75" x14ac:dyDescent="0.25">
      <c r="A1192" s="207" t="s">
        <v>1525</v>
      </c>
      <c r="B1192" s="241"/>
      <c r="C1192" s="241"/>
      <c r="D1192" s="242"/>
      <c r="E1192" s="242"/>
      <c r="F1192" s="242"/>
      <c r="G1192" s="243"/>
      <c r="H1192" s="243"/>
      <c r="I1192" s="243"/>
      <c r="J1192" s="243"/>
      <c r="K1192" s="243"/>
      <c r="L1192" s="243"/>
      <c r="M1192" s="243"/>
      <c r="N1192" s="243"/>
      <c r="O1192" s="243"/>
      <c r="P1192" s="244"/>
      <c r="Q1192" s="245"/>
      <c r="R1192" s="10"/>
      <c r="S1192" s="10"/>
      <c r="T1192" s="81"/>
      <c r="U1192" s="238"/>
      <c r="V1192" s="239"/>
    </row>
    <row r="1193" spans="1:22" ht="15.75" x14ac:dyDescent="0.25">
      <c r="A1193" s="207" t="s">
        <v>1526</v>
      </c>
      <c r="B1193" s="241"/>
      <c r="C1193" s="241"/>
      <c r="D1193" s="242"/>
      <c r="E1193" s="242"/>
      <c r="F1193" s="242"/>
      <c r="G1193" s="243"/>
      <c r="H1193" s="243"/>
      <c r="I1193" s="243"/>
      <c r="J1193" s="243"/>
      <c r="K1193" s="243"/>
      <c r="L1193" s="243"/>
      <c r="M1193" s="243"/>
      <c r="N1193" s="243"/>
      <c r="O1193" s="243"/>
      <c r="P1193" s="244"/>
      <c r="Q1193" s="245"/>
      <c r="R1193" s="10"/>
      <c r="S1193" s="10"/>
      <c r="T1193" s="81"/>
      <c r="U1193" s="238"/>
      <c r="V1193" s="239"/>
    </row>
    <row r="1194" spans="1:22" ht="15.75" x14ac:dyDescent="0.25">
      <c r="A1194" s="207" t="s">
        <v>1527</v>
      </c>
      <c r="B1194" s="241"/>
      <c r="C1194" s="241"/>
      <c r="D1194" s="242"/>
      <c r="E1194" s="242"/>
      <c r="F1194" s="242"/>
      <c r="G1194" s="243"/>
      <c r="H1194" s="243"/>
      <c r="I1194" s="243"/>
      <c r="J1194" s="243"/>
      <c r="K1194" s="243"/>
      <c r="L1194" s="243"/>
      <c r="M1194" s="243"/>
      <c r="N1194" s="243"/>
      <c r="O1194" s="243"/>
      <c r="P1194" s="244"/>
      <c r="Q1194" s="245"/>
      <c r="R1194" s="10"/>
      <c r="S1194" s="10"/>
      <c r="T1194" s="81"/>
      <c r="U1194" s="238"/>
      <c r="V1194" s="239"/>
    </row>
    <row r="1195" spans="1:22" ht="15.75" x14ac:dyDescent="0.25">
      <c r="A1195" s="207" t="s">
        <v>1528</v>
      </c>
      <c r="B1195" s="241"/>
      <c r="C1195" s="241"/>
      <c r="D1195" s="242"/>
      <c r="E1195" s="242"/>
      <c r="F1195" s="242"/>
      <c r="G1195" s="243"/>
      <c r="H1195" s="243"/>
      <c r="I1195" s="243"/>
      <c r="J1195" s="243"/>
      <c r="K1195" s="243"/>
      <c r="L1195" s="243"/>
      <c r="M1195" s="243"/>
      <c r="N1195" s="243"/>
      <c r="O1195" s="243"/>
      <c r="P1195" s="244"/>
      <c r="Q1195" s="245"/>
      <c r="R1195" s="10"/>
      <c r="S1195" s="10"/>
      <c r="T1195" s="81"/>
      <c r="U1195" s="238"/>
      <c r="V1195" s="239"/>
    </row>
    <row r="1196" spans="1:22" ht="15.75" x14ac:dyDescent="0.25">
      <c r="A1196" s="207" t="s">
        <v>1529</v>
      </c>
      <c r="B1196" s="241"/>
      <c r="C1196" s="241"/>
      <c r="D1196" s="242"/>
      <c r="E1196" s="242"/>
      <c r="F1196" s="242"/>
      <c r="G1196" s="243"/>
      <c r="H1196" s="243"/>
      <c r="I1196" s="243"/>
      <c r="J1196" s="243"/>
      <c r="K1196" s="243"/>
      <c r="L1196" s="243"/>
      <c r="M1196" s="243"/>
      <c r="N1196" s="243"/>
      <c r="O1196" s="243"/>
      <c r="P1196" s="244"/>
      <c r="Q1196" s="245"/>
      <c r="R1196" s="10"/>
      <c r="S1196" s="10"/>
      <c r="T1196" s="81"/>
      <c r="U1196" s="238"/>
      <c r="V1196" s="239"/>
    </row>
    <row r="1197" spans="1:22" ht="15.75" x14ac:dyDescent="0.25">
      <c r="A1197" s="207" t="s">
        <v>1530</v>
      </c>
      <c r="B1197" s="241"/>
      <c r="C1197" s="241"/>
      <c r="D1197" s="242"/>
      <c r="E1197" s="242"/>
      <c r="F1197" s="242"/>
      <c r="G1197" s="243"/>
      <c r="H1197" s="243"/>
      <c r="I1197" s="243"/>
      <c r="J1197" s="243"/>
      <c r="K1197" s="243"/>
      <c r="L1197" s="243"/>
      <c r="M1197" s="243"/>
      <c r="N1197" s="243"/>
      <c r="O1197" s="243"/>
      <c r="P1197" s="244"/>
      <c r="Q1197" s="245"/>
      <c r="R1197" s="10"/>
      <c r="S1197" s="10"/>
      <c r="T1197" s="81"/>
      <c r="U1197" s="238"/>
      <c r="V1197" s="239"/>
    </row>
    <row r="1198" spans="1:22" ht="15.75" x14ac:dyDescent="0.25">
      <c r="A1198" s="207" t="s">
        <v>1531</v>
      </c>
      <c r="B1198" s="241"/>
      <c r="C1198" s="241"/>
      <c r="D1198" s="242"/>
      <c r="E1198" s="242"/>
      <c r="F1198" s="242"/>
      <c r="G1198" s="243"/>
      <c r="H1198" s="243"/>
      <c r="I1198" s="243"/>
      <c r="J1198" s="243"/>
      <c r="K1198" s="243"/>
      <c r="L1198" s="243"/>
      <c r="M1198" s="243"/>
      <c r="N1198" s="243"/>
      <c r="O1198" s="243"/>
      <c r="P1198" s="244"/>
      <c r="Q1198" s="245"/>
      <c r="R1198" s="10"/>
      <c r="S1198" s="10"/>
      <c r="T1198" s="81"/>
      <c r="U1198" s="238"/>
      <c r="V1198" s="239"/>
    </row>
    <row r="1199" spans="1:22" ht="15.75" x14ac:dyDescent="0.25">
      <c r="A1199" s="207" t="s">
        <v>1532</v>
      </c>
      <c r="B1199" s="241"/>
      <c r="C1199" s="241"/>
      <c r="D1199" s="242"/>
      <c r="E1199" s="242"/>
      <c r="F1199" s="242"/>
      <c r="G1199" s="243"/>
      <c r="H1199" s="243"/>
      <c r="I1199" s="243"/>
      <c r="J1199" s="243"/>
      <c r="K1199" s="243"/>
      <c r="L1199" s="243"/>
      <c r="M1199" s="243"/>
      <c r="N1199" s="243"/>
      <c r="O1199" s="243"/>
      <c r="P1199" s="244"/>
      <c r="Q1199" s="245"/>
      <c r="R1199" s="10"/>
      <c r="S1199" s="10"/>
      <c r="T1199" s="81"/>
      <c r="U1199" s="238"/>
      <c r="V1199" s="239"/>
    </row>
    <row r="1200" spans="1:22" ht="15.75" x14ac:dyDescent="0.25">
      <c r="A1200" s="207" t="s">
        <v>1533</v>
      </c>
      <c r="B1200" s="241"/>
      <c r="C1200" s="241"/>
      <c r="D1200" s="242"/>
      <c r="E1200" s="242"/>
      <c r="F1200" s="242"/>
      <c r="G1200" s="243"/>
      <c r="H1200" s="243"/>
      <c r="I1200" s="243"/>
      <c r="J1200" s="243"/>
      <c r="K1200" s="243"/>
      <c r="L1200" s="243"/>
      <c r="M1200" s="243"/>
      <c r="N1200" s="243"/>
      <c r="O1200" s="243"/>
      <c r="P1200" s="244"/>
      <c r="Q1200" s="245"/>
      <c r="R1200" s="10"/>
      <c r="S1200" s="10"/>
      <c r="T1200" s="81"/>
      <c r="U1200" s="238"/>
      <c r="V1200" s="239"/>
    </row>
    <row r="1201" spans="1:22" ht="15.75" x14ac:dyDescent="0.25">
      <c r="A1201" s="207" t="s">
        <v>1534</v>
      </c>
      <c r="B1201" s="241"/>
      <c r="C1201" s="241"/>
      <c r="D1201" s="242"/>
      <c r="E1201" s="242"/>
      <c r="F1201" s="242"/>
      <c r="G1201" s="243"/>
      <c r="H1201" s="243"/>
      <c r="I1201" s="243"/>
      <c r="J1201" s="243"/>
      <c r="K1201" s="243"/>
      <c r="L1201" s="243"/>
      <c r="M1201" s="243"/>
      <c r="N1201" s="243"/>
      <c r="O1201" s="243"/>
      <c r="P1201" s="244"/>
      <c r="Q1201" s="245"/>
      <c r="R1201" s="10"/>
      <c r="S1201" s="10"/>
      <c r="T1201" s="81"/>
      <c r="U1201" s="238"/>
      <c r="V1201" s="239"/>
    </row>
    <row r="1202" spans="1:22" ht="15.75" x14ac:dyDescent="0.25">
      <c r="A1202" s="207" t="s">
        <v>1535</v>
      </c>
      <c r="B1202" s="241"/>
      <c r="C1202" s="241"/>
      <c r="D1202" s="242"/>
      <c r="E1202" s="242"/>
      <c r="F1202" s="242"/>
      <c r="G1202" s="243"/>
      <c r="H1202" s="243"/>
      <c r="I1202" s="243"/>
      <c r="J1202" s="243"/>
      <c r="K1202" s="243"/>
      <c r="L1202" s="243"/>
      <c r="M1202" s="243"/>
      <c r="N1202" s="243"/>
      <c r="O1202" s="243"/>
      <c r="P1202" s="244"/>
      <c r="Q1202" s="245"/>
      <c r="R1202" s="10"/>
      <c r="S1202" s="10"/>
      <c r="T1202" s="81"/>
      <c r="U1202" s="238"/>
      <c r="V1202" s="239"/>
    </row>
    <row r="1203" spans="1:22" ht="15.75" x14ac:dyDescent="0.25">
      <c r="A1203" s="207" t="s">
        <v>1536</v>
      </c>
      <c r="B1203" s="241"/>
      <c r="C1203" s="241"/>
      <c r="D1203" s="242"/>
      <c r="E1203" s="242"/>
      <c r="F1203" s="242"/>
      <c r="G1203" s="243"/>
      <c r="H1203" s="243"/>
      <c r="I1203" s="243"/>
      <c r="J1203" s="243"/>
      <c r="K1203" s="243"/>
      <c r="L1203" s="243"/>
      <c r="M1203" s="243"/>
      <c r="N1203" s="243"/>
      <c r="O1203" s="243"/>
      <c r="P1203" s="244"/>
      <c r="Q1203" s="245"/>
      <c r="R1203" s="10"/>
      <c r="S1203" s="10"/>
      <c r="T1203" s="81"/>
      <c r="U1203" s="238"/>
      <c r="V1203" s="239"/>
    </row>
    <row r="1204" spans="1:22" ht="15.75" x14ac:dyDescent="0.25">
      <c r="A1204" s="207" t="s">
        <v>1537</v>
      </c>
      <c r="B1204" s="241"/>
      <c r="C1204" s="241"/>
      <c r="D1204" s="242"/>
      <c r="E1204" s="242"/>
      <c r="F1204" s="242"/>
      <c r="G1204" s="243"/>
      <c r="H1204" s="243"/>
      <c r="I1204" s="243"/>
      <c r="J1204" s="243"/>
      <c r="K1204" s="243"/>
      <c r="L1204" s="243"/>
      <c r="M1204" s="243"/>
      <c r="N1204" s="243"/>
      <c r="O1204" s="243"/>
      <c r="P1204" s="244"/>
      <c r="Q1204" s="245"/>
      <c r="R1204" s="10"/>
      <c r="S1204" s="10"/>
      <c r="T1204" s="81"/>
      <c r="U1204" s="238"/>
      <c r="V1204" s="239"/>
    </row>
    <row r="1205" spans="1:22" ht="15.75" x14ac:dyDescent="0.25">
      <c r="A1205" s="207" t="s">
        <v>1538</v>
      </c>
      <c r="B1205" s="241"/>
      <c r="C1205" s="241"/>
      <c r="D1205" s="242"/>
      <c r="E1205" s="242"/>
      <c r="F1205" s="242"/>
      <c r="G1205" s="243"/>
      <c r="H1205" s="243"/>
      <c r="I1205" s="243"/>
      <c r="J1205" s="243"/>
      <c r="K1205" s="243"/>
      <c r="L1205" s="243"/>
      <c r="M1205" s="243"/>
      <c r="N1205" s="243"/>
      <c r="O1205" s="243"/>
      <c r="P1205" s="244"/>
      <c r="Q1205" s="245"/>
      <c r="R1205" s="10"/>
      <c r="S1205" s="10"/>
      <c r="T1205" s="81"/>
      <c r="U1205" s="238"/>
      <c r="V1205" s="239"/>
    </row>
    <row r="1206" spans="1:22" ht="15.75" x14ac:dyDescent="0.25">
      <c r="A1206" s="207" t="s">
        <v>1539</v>
      </c>
      <c r="B1206" s="241"/>
      <c r="C1206" s="241"/>
      <c r="D1206" s="242"/>
      <c r="E1206" s="242"/>
      <c r="F1206" s="242"/>
      <c r="G1206" s="243"/>
      <c r="H1206" s="243"/>
      <c r="I1206" s="243"/>
      <c r="J1206" s="243"/>
      <c r="K1206" s="243"/>
      <c r="L1206" s="243"/>
      <c r="M1206" s="243"/>
      <c r="N1206" s="243"/>
      <c r="O1206" s="243"/>
      <c r="P1206" s="244"/>
      <c r="Q1206" s="245"/>
      <c r="R1206" s="10"/>
      <c r="S1206" s="10"/>
      <c r="T1206" s="81"/>
      <c r="U1206" s="238"/>
      <c r="V1206" s="239"/>
    </row>
    <row r="1207" spans="1:22" ht="15.75" x14ac:dyDescent="0.25">
      <c r="A1207" s="207" t="s">
        <v>1540</v>
      </c>
      <c r="B1207" s="241"/>
      <c r="C1207" s="241"/>
      <c r="D1207" s="242"/>
      <c r="E1207" s="242"/>
      <c r="F1207" s="242"/>
      <c r="G1207" s="243"/>
      <c r="H1207" s="243"/>
      <c r="I1207" s="243"/>
      <c r="J1207" s="243"/>
      <c r="K1207" s="243"/>
      <c r="L1207" s="243"/>
      <c r="M1207" s="243"/>
      <c r="N1207" s="243"/>
      <c r="O1207" s="243"/>
      <c r="P1207" s="244"/>
      <c r="Q1207" s="245"/>
      <c r="R1207" s="10"/>
      <c r="S1207" s="10"/>
      <c r="T1207" s="81"/>
      <c r="U1207" s="238"/>
      <c r="V1207" s="239"/>
    </row>
    <row r="1208" spans="1:22" ht="15.75" x14ac:dyDescent="0.25">
      <c r="A1208" s="207" t="s">
        <v>1541</v>
      </c>
      <c r="B1208" s="241"/>
      <c r="C1208" s="241"/>
      <c r="D1208" s="242"/>
      <c r="E1208" s="242"/>
      <c r="F1208" s="242"/>
      <c r="G1208" s="243"/>
      <c r="H1208" s="243"/>
      <c r="I1208" s="243"/>
      <c r="J1208" s="243"/>
      <c r="K1208" s="243"/>
      <c r="L1208" s="243"/>
      <c r="M1208" s="243"/>
      <c r="N1208" s="243"/>
      <c r="O1208" s="243"/>
      <c r="P1208" s="244"/>
      <c r="Q1208" s="245"/>
      <c r="R1208" s="10"/>
      <c r="S1208" s="10"/>
      <c r="T1208" s="81"/>
      <c r="U1208" s="238"/>
      <c r="V1208" s="239"/>
    </row>
    <row r="1209" spans="1:22" ht="15.75" x14ac:dyDescent="0.25">
      <c r="A1209" s="207" t="s">
        <v>1542</v>
      </c>
      <c r="B1209" s="241"/>
      <c r="C1209" s="241"/>
      <c r="D1209" s="242"/>
      <c r="E1209" s="242"/>
      <c r="F1209" s="242"/>
      <c r="G1209" s="243"/>
      <c r="H1209" s="243"/>
      <c r="I1209" s="243"/>
      <c r="J1209" s="243"/>
      <c r="K1209" s="243"/>
      <c r="L1209" s="243"/>
      <c r="M1209" s="243"/>
      <c r="N1209" s="243"/>
      <c r="O1209" s="243"/>
      <c r="P1209" s="244"/>
      <c r="Q1209" s="245"/>
      <c r="R1209" s="10"/>
      <c r="S1209" s="10"/>
      <c r="T1209" s="81"/>
      <c r="U1209" s="238"/>
      <c r="V1209" s="239"/>
    </row>
    <row r="1210" spans="1:22" ht="15.75" x14ac:dyDescent="0.25">
      <c r="A1210" s="207" t="s">
        <v>1543</v>
      </c>
      <c r="B1210" s="241"/>
      <c r="C1210" s="241"/>
      <c r="D1210" s="242"/>
      <c r="E1210" s="242"/>
      <c r="F1210" s="242"/>
      <c r="G1210" s="243"/>
      <c r="H1210" s="243"/>
      <c r="I1210" s="243"/>
      <c r="J1210" s="243"/>
      <c r="K1210" s="243"/>
      <c r="L1210" s="243"/>
      <c r="M1210" s="243"/>
      <c r="N1210" s="243"/>
      <c r="O1210" s="243"/>
      <c r="P1210" s="244"/>
      <c r="Q1210" s="245"/>
      <c r="R1210" s="10"/>
      <c r="S1210" s="10"/>
      <c r="T1210" s="81"/>
      <c r="U1210" s="238"/>
      <c r="V1210" s="239"/>
    </row>
    <row r="1211" spans="1:22" ht="15.75" x14ac:dyDescent="0.25">
      <c r="A1211" s="207" t="s">
        <v>1544</v>
      </c>
      <c r="B1211" s="241"/>
      <c r="C1211" s="241"/>
      <c r="D1211" s="242"/>
      <c r="E1211" s="242"/>
      <c r="F1211" s="242"/>
      <c r="G1211" s="243"/>
      <c r="H1211" s="243"/>
      <c r="I1211" s="243"/>
      <c r="J1211" s="243"/>
      <c r="K1211" s="243"/>
      <c r="L1211" s="243"/>
      <c r="M1211" s="243"/>
      <c r="N1211" s="243"/>
      <c r="O1211" s="243"/>
      <c r="P1211" s="244"/>
      <c r="Q1211" s="245"/>
      <c r="R1211" s="10"/>
      <c r="S1211" s="10"/>
      <c r="T1211" s="81"/>
      <c r="U1211" s="238"/>
      <c r="V1211" s="239"/>
    </row>
    <row r="1212" spans="1:22" ht="15.75" x14ac:dyDescent="0.25">
      <c r="A1212" s="207" t="s">
        <v>1545</v>
      </c>
      <c r="B1212" s="241"/>
      <c r="C1212" s="241"/>
      <c r="D1212" s="242"/>
      <c r="E1212" s="242"/>
      <c r="F1212" s="242"/>
      <c r="G1212" s="243"/>
      <c r="H1212" s="243"/>
      <c r="I1212" s="243"/>
      <c r="J1212" s="243"/>
      <c r="K1212" s="243"/>
      <c r="L1212" s="243"/>
      <c r="M1212" s="243"/>
      <c r="N1212" s="243"/>
      <c r="O1212" s="243"/>
      <c r="P1212" s="244"/>
      <c r="Q1212" s="245"/>
      <c r="R1212" s="10"/>
      <c r="S1212" s="10"/>
      <c r="T1212" s="81"/>
      <c r="U1212" s="238"/>
      <c r="V1212" s="239"/>
    </row>
    <row r="1213" spans="1:22" ht="15.75" x14ac:dyDescent="0.25">
      <c r="A1213" s="207" t="s">
        <v>1546</v>
      </c>
      <c r="B1213" s="241"/>
      <c r="C1213" s="241"/>
      <c r="D1213" s="242"/>
      <c r="E1213" s="242"/>
      <c r="F1213" s="242"/>
      <c r="G1213" s="243"/>
      <c r="H1213" s="243"/>
      <c r="I1213" s="243"/>
      <c r="J1213" s="243"/>
      <c r="K1213" s="243"/>
      <c r="L1213" s="243"/>
      <c r="M1213" s="243"/>
      <c r="N1213" s="243"/>
      <c r="O1213" s="243"/>
      <c r="P1213" s="244"/>
      <c r="Q1213" s="245"/>
      <c r="R1213" s="10"/>
      <c r="S1213" s="10"/>
      <c r="T1213" s="81"/>
      <c r="U1213" s="238"/>
      <c r="V1213" s="239"/>
    </row>
    <row r="1214" spans="1:22" ht="15.75" x14ac:dyDescent="0.25">
      <c r="A1214" s="207" t="s">
        <v>1547</v>
      </c>
      <c r="B1214" s="241"/>
      <c r="C1214" s="241"/>
      <c r="D1214" s="242"/>
      <c r="E1214" s="242"/>
      <c r="F1214" s="242"/>
      <c r="G1214" s="243"/>
      <c r="H1214" s="243"/>
      <c r="I1214" s="243"/>
      <c r="J1214" s="243"/>
      <c r="K1214" s="243"/>
      <c r="L1214" s="243"/>
      <c r="M1214" s="243"/>
      <c r="N1214" s="243"/>
      <c r="O1214" s="243"/>
      <c r="P1214" s="244"/>
      <c r="Q1214" s="245"/>
      <c r="R1214" s="10"/>
      <c r="S1214" s="10"/>
      <c r="T1214" s="81"/>
      <c r="U1214" s="238"/>
      <c r="V1214" s="239"/>
    </row>
    <row r="1215" spans="1:22" ht="15.75" x14ac:dyDescent="0.25">
      <c r="A1215" s="207" t="s">
        <v>1548</v>
      </c>
      <c r="B1215" s="241"/>
      <c r="C1215" s="241"/>
      <c r="D1215" s="242"/>
      <c r="E1215" s="242"/>
      <c r="F1215" s="242"/>
      <c r="G1215" s="243"/>
      <c r="H1215" s="243"/>
      <c r="I1215" s="243"/>
      <c r="J1215" s="243"/>
      <c r="K1215" s="243"/>
      <c r="L1215" s="243"/>
      <c r="M1215" s="243"/>
      <c r="N1215" s="243"/>
      <c r="O1215" s="243"/>
      <c r="P1215" s="244"/>
      <c r="Q1215" s="245"/>
      <c r="R1215" s="10"/>
      <c r="S1215" s="10"/>
      <c r="T1215" s="81"/>
      <c r="U1215" s="238"/>
      <c r="V1215" s="239"/>
    </row>
    <row r="1216" spans="1:22" ht="15.75" x14ac:dyDescent="0.25">
      <c r="A1216" s="207" t="s">
        <v>1549</v>
      </c>
      <c r="B1216" s="241"/>
      <c r="C1216" s="241"/>
      <c r="D1216" s="242"/>
      <c r="E1216" s="242"/>
      <c r="F1216" s="242"/>
      <c r="G1216" s="243"/>
      <c r="H1216" s="243"/>
      <c r="I1216" s="243"/>
      <c r="J1216" s="243"/>
      <c r="K1216" s="243"/>
      <c r="L1216" s="243"/>
      <c r="M1216" s="243"/>
      <c r="N1216" s="243"/>
      <c r="O1216" s="243"/>
      <c r="P1216" s="244"/>
      <c r="Q1216" s="245"/>
      <c r="R1216" s="10"/>
      <c r="S1216" s="10"/>
      <c r="T1216" s="81"/>
      <c r="U1216" s="238"/>
      <c r="V1216" s="239"/>
    </row>
    <row r="1217" spans="1:22" ht="15.75" x14ac:dyDescent="0.25">
      <c r="A1217" s="207" t="s">
        <v>1550</v>
      </c>
      <c r="B1217" s="241"/>
      <c r="C1217" s="241"/>
      <c r="D1217" s="242"/>
      <c r="E1217" s="242"/>
      <c r="F1217" s="242"/>
      <c r="G1217" s="243"/>
      <c r="H1217" s="243"/>
      <c r="I1217" s="243"/>
      <c r="J1217" s="243"/>
      <c r="K1217" s="243"/>
      <c r="L1217" s="243"/>
      <c r="M1217" s="243"/>
      <c r="N1217" s="243"/>
      <c r="O1217" s="243"/>
      <c r="P1217" s="244"/>
      <c r="Q1217" s="245"/>
      <c r="R1217" s="10"/>
      <c r="S1217" s="10"/>
      <c r="T1217" s="81"/>
      <c r="U1217" s="238"/>
      <c r="V1217" s="239"/>
    </row>
    <row r="1218" spans="1:22" ht="15.75" x14ac:dyDescent="0.25">
      <c r="A1218" s="207" t="s">
        <v>1551</v>
      </c>
      <c r="B1218" s="241"/>
      <c r="C1218" s="241"/>
      <c r="D1218" s="242"/>
      <c r="E1218" s="242"/>
      <c r="F1218" s="242"/>
      <c r="G1218" s="243"/>
      <c r="H1218" s="243"/>
      <c r="I1218" s="243"/>
      <c r="J1218" s="243"/>
      <c r="K1218" s="243"/>
      <c r="L1218" s="243"/>
      <c r="M1218" s="243"/>
      <c r="N1218" s="243"/>
      <c r="O1218" s="243"/>
      <c r="P1218" s="244"/>
      <c r="Q1218" s="245"/>
      <c r="R1218" s="10"/>
      <c r="S1218" s="10"/>
      <c r="T1218" s="81"/>
      <c r="U1218" s="238"/>
      <c r="V1218" s="239"/>
    </row>
    <row r="1219" spans="1:22" ht="15.75" x14ac:dyDescent="0.25">
      <c r="A1219" s="207" t="s">
        <v>1552</v>
      </c>
      <c r="B1219" s="241"/>
      <c r="C1219" s="241"/>
      <c r="D1219" s="242"/>
      <c r="E1219" s="242"/>
      <c r="F1219" s="242"/>
      <c r="G1219" s="243"/>
      <c r="H1219" s="243"/>
      <c r="I1219" s="243"/>
      <c r="J1219" s="243"/>
      <c r="K1219" s="243"/>
      <c r="L1219" s="243"/>
      <c r="M1219" s="243"/>
      <c r="N1219" s="243"/>
      <c r="O1219" s="243"/>
      <c r="P1219" s="244"/>
      <c r="Q1219" s="245"/>
      <c r="R1219" s="10"/>
      <c r="S1219" s="10"/>
      <c r="T1219" s="81"/>
      <c r="U1219" s="238"/>
      <c r="V1219" s="239"/>
    </row>
    <row r="1220" spans="1:22" ht="15.75" x14ac:dyDescent="0.25">
      <c r="A1220" s="207" t="s">
        <v>1553</v>
      </c>
      <c r="B1220" s="241"/>
      <c r="C1220" s="241"/>
      <c r="D1220" s="242"/>
      <c r="E1220" s="242"/>
      <c r="F1220" s="242"/>
      <c r="G1220" s="243"/>
      <c r="H1220" s="243"/>
      <c r="I1220" s="243"/>
      <c r="J1220" s="243"/>
      <c r="K1220" s="243"/>
      <c r="L1220" s="243"/>
      <c r="M1220" s="243"/>
      <c r="N1220" s="243"/>
      <c r="O1220" s="243"/>
      <c r="P1220" s="244"/>
      <c r="Q1220" s="245"/>
      <c r="R1220" s="10"/>
      <c r="S1220" s="10"/>
      <c r="T1220" s="81"/>
      <c r="U1220" s="238"/>
      <c r="V1220" s="239"/>
    </row>
    <row r="1221" spans="1:22" ht="15.75" x14ac:dyDescent="0.25">
      <c r="A1221" s="207" t="s">
        <v>1554</v>
      </c>
      <c r="B1221" s="241"/>
      <c r="C1221" s="241"/>
      <c r="D1221" s="242"/>
      <c r="E1221" s="242"/>
      <c r="F1221" s="242"/>
      <c r="G1221" s="243"/>
      <c r="H1221" s="243"/>
      <c r="I1221" s="243"/>
      <c r="J1221" s="243"/>
      <c r="K1221" s="243"/>
      <c r="L1221" s="243"/>
      <c r="M1221" s="243"/>
      <c r="N1221" s="243"/>
      <c r="O1221" s="243"/>
      <c r="P1221" s="244"/>
      <c r="Q1221" s="245"/>
      <c r="R1221" s="10"/>
      <c r="S1221" s="10"/>
      <c r="T1221" s="81"/>
      <c r="U1221" s="238"/>
      <c r="V1221" s="239"/>
    </row>
    <row r="1222" spans="1:22" ht="15.75" x14ac:dyDescent="0.25">
      <c r="A1222" s="207" t="s">
        <v>1555</v>
      </c>
      <c r="B1222" s="241"/>
      <c r="C1222" s="241"/>
      <c r="D1222" s="242"/>
      <c r="E1222" s="242"/>
      <c r="F1222" s="242"/>
      <c r="G1222" s="243"/>
      <c r="H1222" s="243"/>
      <c r="I1222" s="243"/>
      <c r="J1222" s="243"/>
      <c r="K1222" s="243"/>
      <c r="L1222" s="243"/>
      <c r="M1222" s="243"/>
      <c r="N1222" s="243"/>
      <c r="O1222" s="243"/>
      <c r="P1222" s="244"/>
      <c r="Q1222" s="245"/>
      <c r="R1222" s="10"/>
      <c r="S1222" s="10"/>
      <c r="T1222" s="81"/>
      <c r="U1222" s="238"/>
      <c r="V1222" s="239"/>
    </row>
    <row r="1223" spans="1:22" ht="15.75" x14ac:dyDescent="0.25">
      <c r="A1223" s="207" t="s">
        <v>1556</v>
      </c>
      <c r="B1223" s="241"/>
      <c r="C1223" s="241"/>
      <c r="D1223" s="242"/>
      <c r="E1223" s="242"/>
      <c r="F1223" s="242"/>
      <c r="G1223" s="243"/>
      <c r="H1223" s="243"/>
      <c r="I1223" s="243"/>
      <c r="J1223" s="243"/>
      <c r="K1223" s="243"/>
      <c r="L1223" s="243"/>
      <c r="M1223" s="243"/>
      <c r="N1223" s="243"/>
      <c r="O1223" s="243"/>
      <c r="P1223" s="244"/>
      <c r="Q1223" s="245"/>
      <c r="R1223" s="10"/>
      <c r="S1223" s="10"/>
      <c r="T1223" s="81"/>
      <c r="U1223" s="238"/>
      <c r="V1223" s="239"/>
    </row>
    <row r="1224" spans="1:22" ht="15.75" x14ac:dyDescent="0.25">
      <c r="A1224" s="207" t="s">
        <v>1557</v>
      </c>
      <c r="B1224" s="241"/>
      <c r="C1224" s="241"/>
      <c r="D1224" s="242"/>
      <c r="E1224" s="242"/>
      <c r="F1224" s="242"/>
      <c r="G1224" s="243"/>
      <c r="H1224" s="243"/>
      <c r="I1224" s="243"/>
      <c r="J1224" s="243"/>
      <c r="K1224" s="243"/>
      <c r="L1224" s="243"/>
      <c r="M1224" s="243"/>
      <c r="N1224" s="243"/>
      <c r="O1224" s="243"/>
      <c r="P1224" s="244"/>
      <c r="Q1224" s="245"/>
      <c r="R1224" s="10"/>
      <c r="S1224" s="10"/>
      <c r="T1224" s="81"/>
      <c r="U1224" s="238"/>
      <c r="V1224" s="239"/>
    </row>
    <row r="1225" spans="1:22" ht="15.75" x14ac:dyDescent="0.25">
      <c r="A1225" s="207" t="s">
        <v>1558</v>
      </c>
      <c r="B1225" s="241"/>
      <c r="C1225" s="241"/>
      <c r="D1225" s="242"/>
      <c r="E1225" s="242"/>
      <c r="F1225" s="242"/>
      <c r="G1225" s="243"/>
      <c r="H1225" s="243"/>
      <c r="I1225" s="243"/>
      <c r="J1225" s="243"/>
      <c r="K1225" s="243"/>
      <c r="L1225" s="243"/>
      <c r="M1225" s="243"/>
      <c r="N1225" s="243"/>
      <c r="O1225" s="243"/>
      <c r="P1225" s="244"/>
      <c r="Q1225" s="245"/>
      <c r="R1225" s="10"/>
      <c r="S1225" s="10"/>
      <c r="T1225" s="81"/>
      <c r="U1225" s="238"/>
      <c r="V1225" s="239"/>
    </row>
    <row r="1226" spans="1:22" ht="15.75" x14ac:dyDescent="0.25">
      <c r="A1226" s="207" t="s">
        <v>1559</v>
      </c>
      <c r="B1226" s="241"/>
      <c r="C1226" s="241"/>
      <c r="D1226" s="242"/>
      <c r="E1226" s="242"/>
      <c r="F1226" s="242"/>
      <c r="G1226" s="243"/>
      <c r="H1226" s="243"/>
      <c r="I1226" s="243"/>
      <c r="J1226" s="243"/>
      <c r="K1226" s="243"/>
      <c r="L1226" s="243"/>
      <c r="M1226" s="243"/>
      <c r="N1226" s="243"/>
      <c r="O1226" s="243"/>
      <c r="P1226" s="244"/>
      <c r="Q1226" s="245"/>
      <c r="R1226" s="10"/>
      <c r="S1226" s="10"/>
      <c r="T1226" s="81"/>
      <c r="U1226" s="238"/>
      <c r="V1226" s="239"/>
    </row>
    <row r="1227" spans="1:22" ht="15.75" x14ac:dyDescent="0.25">
      <c r="A1227" s="207" t="s">
        <v>1560</v>
      </c>
      <c r="B1227" s="241"/>
      <c r="C1227" s="241"/>
      <c r="D1227" s="242"/>
      <c r="E1227" s="242"/>
      <c r="F1227" s="242"/>
      <c r="G1227" s="243"/>
      <c r="H1227" s="243"/>
      <c r="I1227" s="243"/>
      <c r="J1227" s="243"/>
      <c r="K1227" s="243"/>
      <c r="L1227" s="243"/>
      <c r="M1227" s="243"/>
      <c r="N1227" s="243"/>
      <c r="O1227" s="243"/>
      <c r="P1227" s="244"/>
      <c r="Q1227" s="245"/>
      <c r="R1227" s="10"/>
      <c r="S1227" s="10"/>
      <c r="T1227" s="81"/>
      <c r="U1227" s="238"/>
      <c r="V1227" s="239"/>
    </row>
    <row r="1228" spans="1:22" ht="15.75" x14ac:dyDescent="0.25">
      <c r="A1228" s="207" t="s">
        <v>1561</v>
      </c>
      <c r="B1228" s="241"/>
      <c r="C1228" s="241"/>
      <c r="D1228" s="242"/>
      <c r="E1228" s="242"/>
      <c r="F1228" s="242"/>
      <c r="G1228" s="243"/>
      <c r="H1228" s="243"/>
      <c r="I1228" s="243"/>
      <c r="J1228" s="243"/>
      <c r="K1228" s="243"/>
      <c r="L1228" s="243"/>
      <c r="M1228" s="243"/>
      <c r="N1228" s="243"/>
      <c r="O1228" s="243"/>
      <c r="P1228" s="244"/>
      <c r="Q1228" s="245"/>
      <c r="R1228" s="10"/>
      <c r="S1228" s="10"/>
      <c r="T1228" s="81"/>
      <c r="U1228" s="238"/>
      <c r="V1228" s="239"/>
    </row>
    <row r="1229" spans="1:22" ht="15.75" x14ac:dyDescent="0.25">
      <c r="A1229" s="207" t="s">
        <v>1562</v>
      </c>
      <c r="B1229" s="241"/>
      <c r="C1229" s="241"/>
      <c r="D1229" s="242"/>
      <c r="E1229" s="242"/>
      <c r="F1229" s="242"/>
      <c r="G1229" s="243"/>
      <c r="H1229" s="243"/>
      <c r="I1229" s="243"/>
      <c r="J1229" s="243"/>
      <c r="K1229" s="243"/>
      <c r="L1229" s="243"/>
      <c r="M1229" s="243"/>
      <c r="N1229" s="243"/>
      <c r="O1229" s="243"/>
      <c r="P1229" s="244"/>
      <c r="Q1229" s="245"/>
      <c r="R1229" s="10"/>
      <c r="S1229" s="10"/>
      <c r="T1229" s="81"/>
      <c r="U1229" s="238"/>
      <c r="V1229" s="239"/>
    </row>
    <row r="1230" spans="1:22" ht="15.75" x14ac:dyDescent="0.25">
      <c r="A1230" s="207" t="s">
        <v>1563</v>
      </c>
      <c r="B1230" s="241"/>
      <c r="C1230" s="241"/>
      <c r="D1230" s="242"/>
      <c r="E1230" s="242"/>
      <c r="F1230" s="242"/>
      <c r="G1230" s="243"/>
      <c r="H1230" s="243"/>
      <c r="I1230" s="243"/>
      <c r="J1230" s="243"/>
      <c r="K1230" s="243"/>
      <c r="L1230" s="243"/>
      <c r="M1230" s="243"/>
      <c r="N1230" s="243"/>
      <c r="O1230" s="243"/>
      <c r="P1230" s="244"/>
      <c r="Q1230" s="245"/>
      <c r="R1230" s="10"/>
      <c r="S1230" s="10"/>
      <c r="T1230" s="81"/>
      <c r="U1230" s="238"/>
      <c r="V1230" s="239"/>
    </row>
    <row r="1231" spans="1:22" ht="15.75" x14ac:dyDescent="0.25">
      <c r="A1231" s="207" t="s">
        <v>1564</v>
      </c>
      <c r="B1231" s="241"/>
      <c r="C1231" s="241"/>
      <c r="D1231" s="242"/>
      <c r="E1231" s="242"/>
      <c r="F1231" s="242"/>
      <c r="G1231" s="243"/>
      <c r="H1231" s="243"/>
      <c r="I1231" s="243"/>
      <c r="J1231" s="243"/>
      <c r="K1231" s="243"/>
      <c r="L1231" s="243"/>
      <c r="M1231" s="243"/>
      <c r="N1231" s="243"/>
      <c r="O1231" s="243"/>
      <c r="P1231" s="244"/>
      <c r="Q1231" s="245"/>
      <c r="R1231" s="10"/>
      <c r="S1231" s="10"/>
      <c r="T1231" s="81"/>
      <c r="U1231" s="238"/>
      <c r="V1231" s="239"/>
    </row>
    <row r="1232" spans="1:22" ht="15.75" x14ac:dyDescent="0.25">
      <c r="A1232" s="207" t="s">
        <v>1565</v>
      </c>
      <c r="B1232" s="241"/>
      <c r="C1232" s="241"/>
      <c r="D1232" s="242"/>
      <c r="E1232" s="242"/>
      <c r="F1232" s="242"/>
      <c r="G1232" s="243"/>
      <c r="H1232" s="243"/>
      <c r="I1232" s="243"/>
      <c r="J1232" s="243"/>
      <c r="K1232" s="243"/>
      <c r="L1232" s="243"/>
      <c r="M1232" s="243"/>
      <c r="N1232" s="243"/>
      <c r="O1232" s="243"/>
      <c r="P1232" s="244"/>
      <c r="Q1232" s="245"/>
      <c r="R1232" s="10"/>
      <c r="S1232" s="10"/>
      <c r="T1232" s="81"/>
      <c r="U1232" s="238"/>
      <c r="V1232" s="239"/>
    </row>
    <row r="1233" spans="1:22" ht="15.75" x14ac:dyDescent="0.25">
      <c r="A1233" s="207" t="s">
        <v>1566</v>
      </c>
      <c r="B1233" s="241"/>
      <c r="C1233" s="241"/>
      <c r="D1233" s="242"/>
      <c r="E1233" s="242"/>
      <c r="F1233" s="242"/>
      <c r="G1233" s="243"/>
      <c r="H1233" s="243"/>
      <c r="I1233" s="243"/>
      <c r="J1233" s="243"/>
      <c r="K1233" s="243"/>
      <c r="L1233" s="243"/>
      <c r="M1233" s="243"/>
      <c r="N1233" s="243"/>
      <c r="O1233" s="243"/>
      <c r="P1233" s="244"/>
      <c r="Q1233" s="245"/>
      <c r="R1233" s="10"/>
      <c r="S1233" s="10"/>
      <c r="T1233" s="81"/>
      <c r="U1233" s="238"/>
      <c r="V1233" s="239"/>
    </row>
    <row r="1234" spans="1:22" ht="15.75" x14ac:dyDescent="0.25">
      <c r="A1234" s="207" t="s">
        <v>1567</v>
      </c>
      <c r="B1234" s="241"/>
      <c r="C1234" s="241"/>
      <c r="D1234" s="242"/>
      <c r="E1234" s="242"/>
      <c r="F1234" s="242"/>
      <c r="G1234" s="243"/>
      <c r="H1234" s="243"/>
      <c r="I1234" s="243"/>
      <c r="J1234" s="243"/>
      <c r="K1234" s="243"/>
      <c r="L1234" s="243"/>
      <c r="M1234" s="243"/>
      <c r="N1234" s="243"/>
      <c r="O1234" s="243"/>
      <c r="P1234" s="244"/>
      <c r="Q1234" s="245"/>
      <c r="R1234" s="10"/>
      <c r="S1234" s="10"/>
      <c r="T1234" s="81"/>
      <c r="U1234" s="238"/>
      <c r="V1234" s="239"/>
    </row>
    <row r="1235" spans="1:22" ht="15.75" x14ac:dyDescent="0.25">
      <c r="A1235" s="207" t="s">
        <v>1568</v>
      </c>
      <c r="B1235" s="241"/>
      <c r="C1235" s="241"/>
      <c r="D1235" s="242"/>
      <c r="E1235" s="242"/>
      <c r="F1235" s="242"/>
      <c r="G1235" s="243"/>
      <c r="H1235" s="243"/>
      <c r="I1235" s="243"/>
      <c r="J1235" s="243"/>
      <c r="K1235" s="243"/>
      <c r="L1235" s="243"/>
      <c r="M1235" s="243"/>
      <c r="N1235" s="243"/>
      <c r="O1235" s="243"/>
      <c r="P1235" s="244"/>
      <c r="Q1235" s="245"/>
      <c r="R1235" s="10"/>
      <c r="S1235" s="10"/>
      <c r="T1235" s="81"/>
      <c r="U1235" s="238"/>
      <c r="V1235" s="239"/>
    </row>
    <row r="1236" spans="1:22" ht="15.75" x14ac:dyDescent="0.25">
      <c r="A1236" s="207" t="s">
        <v>1569</v>
      </c>
      <c r="B1236" s="241"/>
      <c r="C1236" s="241"/>
      <c r="D1236" s="242"/>
      <c r="E1236" s="242"/>
      <c r="F1236" s="242"/>
      <c r="G1236" s="243"/>
      <c r="H1236" s="243"/>
      <c r="I1236" s="243"/>
      <c r="J1236" s="243"/>
      <c r="K1236" s="243"/>
      <c r="L1236" s="243"/>
      <c r="M1236" s="243"/>
      <c r="N1236" s="243"/>
      <c r="O1236" s="243"/>
      <c r="P1236" s="244"/>
      <c r="Q1236" s="245"/>
      <c r="R1236" s="10"/>
      <c r="S1236" s="10"/>
      <c r="T1236" s="81"/>
      <c r="U1236" s="238"/>
      <c r="V1236" s="239"/>
    </row>
    <row r="1237" spans="1:22" ht="15.75" x14ac:dyDescent="0.25">
      <c r="A1237" s="207" t="s">
        <v>1570</v>
      </c>
      <c r="B1237" s="241"/>
      <c r="C1237" s="241"/>
      <c r="D1237" s="242"/>
      <c r="E1237" s="242"/>
      <c r="F1237" s="242"/>
      <c r="G1237" s="243"/>
      <c r="H1237" s="243"/>
      <c r="I1237" s="243"/>
      <c r="J1237" s="243"/>
      <c r="K1237" s="243"/>
      <c r="L1237" s="243"/>
      <c r="M1237" s="243"/>
      <c r="N1237" s="243"/>
      <c r="O1237" s="243"/>
      <c r="P1237" s="244"/>
      <c r="Q1237" s="245"/>
      <c r="R1237" s="10"/>
      <c r="S1237" s="10"/>
      <c r="T1237" s="81"/>
      <c r="U1237" s="238"/>
      <c r="V1237" s="239"/>
    </row>
    <row r="1238" spans="1:22" ht="15.75" x14ac:dyDescent="0.25">
      <c r="A1238" s="207" t="s">
        <v>1571</v>
      </c>
      <c r="B1238" s="241"/>
      <c r="C1238" s="241"/>
      <c r="D1238" s="242"/>
      <c r="E1238" s="242"/>
      <c r="F1238" s="242"/>
      <c r="G1238" s="243"/>
      <c r="H1238" s="243"/>
      <c r="I1238" s="243"/>
      <c r="J1238" s="243"/>
      <c r="K1238" s="243"/>
      <c r="L1238" s="243"/>
      <c r="M1238" s="243"/>
      <c r="N1238" s="243"/>
      <c r="O1238" s="243"/>
      <c r="P1238" s="244"/>
      <c r="Q1238" s="245"/>
      <c r="R1238" s="10"/>
      <c r="S1238" s="10"/>
      <c r="T1238" s="81"/>
      <c r="U1238" s="238"/>
      <c r="V1238" s="239"/>
    </row>
    <row r="1239" spans="1:22" ht="15.75" x14ac:dyDescent="0.25">
      <c r="A1239" s="207" t="s">
        <v>1572</v>
      </c>
      <c r="B1239" s="241"/>
      <c r="C1239" s="241"/>
      <c r="D1239" s="242"/>
      <c r="E1239" s="242"/>
      <c r="F1239" s="242"/>
      <c r="G1239" s="243"/>
      <c r="H1239" s="243"/>
      <c r="I1239" s="243"/>
      <c r="J1239" s="243"/>
      <c r="K1239" s="243"/>
      <c r="L1239" s="243"/>
      <c r="M1239" s="243"/>
      <c r="N1239" s="243"/>
      <c r="O1239" s="243"/>
      <c r="P1239" s="244"/>
      <c r="Q1239" s="245"/>
      <c r="R1239" s="10"/>
      <c r="S1239" s="10"/>
      <c r="T1239" s="81"/>
      <c r="U1239" s="238"/>
      <c r="V1239" s="239"/>
    </row>
    <row r="1240" spans="1:22" ht="15.75" x14ac:dyDescent="0.25">
      <c r="A1240" s="207" t="s">
        <v>1573</v>
      </c>
      <c r="B1240" s="241"/>
      <c r="C1240" s="241"/>
      <c r="D1240" s="242"/>
      <c r="E1240" s="242"/>
      <c r="F1240" s="242"/>
      <c r="G1240" s="243"/>
      <c r="H1240" s="243"/>
      <c r="I1240" s="243"/>
      <c r="J1240" s="243"/>
      <c r="K1240" s="243"/>
      <c r="L1240" s="243"/>
      <c r="M1240" s="243"/>
      <c r="N1240" s="243"/>
      <c r="O1240" s="243"/>
      <c r="P1240" s="244"/>
      <c r="Q1240" s="245"/>
      <c r="R1240" s="10"/>
      <c r="S1240" s="10"/>
      <c r="T1240" s="81"/>
      <c r="U1240" s="238"/>
      <c r="V1240" s="239"/>
    </row>
    <row r="1241" spans="1:22" ht="15.75" x14ac:dyDescent="0.25">
      <c r="A1241" s="207" t="s">
        <v>1574</v>
      </c>
      <c r="B1241" s="241"/>
      <c r="C1241" s="241"/>
      <c r="D1241" s="242"/>
      <c r="E1241" s="242"/>
      <c r="F1241" s="242"/>
      <c r="G1241" s="243"/>
      <c r="H1241" s="243"/>
      <c r="I1241" s="243"/>
      <c r="J1241" s="243"/>
      <c r="K1241" s="243"/>
      <c r="L1241" s="243"/>
      <c r="M1241" s="243"/>
      <c r="N1241" s="243"/>
      <c r="O1241" s="243"/>
      <c r="P1241" s="244"/>
      <c r="Q1241" s="245"/>
      <c r="R1241" s="10"/>
      <c r="S1241" s="10"/>
      <c r="T1241" s="81"/>
      <c r="U1241" s="238"/>
      <c r="V1241" s="239"/>
    </row>
    <row r="1242" spans="1:22" x14ac:dyDescent="0.25">
      <c r="A1242" s="172" t="s">
        <v>1087</v>
      </c>
      <c r="B1242" s="411" t="s">
        <v>42</v>
      </c>
      <c r="C1242" s="412"/>
      <c r="D1242" s="412"/>
      <c r="E1242" s="412"/>
      <c r="F1242" s="412"/>
      <c r="G1242" s="412"/>
      <c r="H1242" s="412"/>
      <c r="I1242" s="412"/>
      <c r="J1242" s="412"/>
      <c r="K1242" s="412"/>
      <c r="L1242" s="412"/>
      <c r="M1242" s="412"/>
      <c r="N1242" s="412"/>
      <c r="O1242" s="412"/>
      <c r="P1242" s="412"/>
      <c r="Q1242" s="413"/>
      <c r="R1242" s="117">
        <f>SUM(R30:R1241)</f>
        <v>1946.4913200000008</v>
      </c>
      <c r="S1242" s="117">
        <f>SUM(S30:S1241)</f>
        <v>280.81120900000002</v>
      </c>
      <c r="T1242" s="117"/>
      <c r="U1242" s="117"/>
      <c r="V1242" s="117"/>
    </row>
    <row r="1243" spans="1:22" ht="15.75" customHeight="1" thickBot="1" x14ac:dyDescent="0.3">
      <c r="A1243" s="118" t="s">
        <v>1088</v>
      </c>
      <c r="B1243" s="414" t="s">
        <v>59</v>
      </c>
      <c r="C1243" s="415"/>
      <c r="D1243" s="415"/>
      <c r="E1243" s="415"/>
      <c r="F1243" s="415"/>
      <c r="G1243" s="415"/>
      <c r="H1243" s="415"/>
      <c r="I1243" s="415"/>
      <c r="J1243" s="415"/>
      <c r="K1243" s="415"/>
      <c r="L1243" s="415"/>
      <c r="M1243" s="415"/>
      <c r="N1243" s="415"/>
      <c r="O1243" s="415"/>
      <c r="P1243" s="415"/>
      <c r="Q1243" s="416"/>
      <c r="R1243" s="372">
        <f>R1242-S1242</f>
        <v>1665.6801110000008</v>
      </c>
      <c r="S1243" s="373"/>
      <c r="T1243" s="373"/>
      <c r="U1243" s="373"/>
      <c r="V1243" s="374"/>
    </row>
    <row r="1244" spans="1:22" x14ac:dyDescent="0.25">
      <c r="A1244" s="208"/>
      <c r="B1244" s="209"/>
      <c r="C1244" s="209"/>
      <c r="D1244" s="209"/>
      <c r="E1244" s="209"/>
      <c r="F1244" s="209"/>
      <c r="G1244" s="209"/>
      <c r="H1244" s="209"/>
      <c r="I1244" s="209"/>
      <c r="J1244" s="209"/>
      <c r="K1244" s="209"/>
      <c r="L1244" s="209"/>
      <c r="M1244" s="209"/>
      <c r="N1244" s="209"/>
      <c r="O1244" s="209"/>
      <c r="P1244" s="209"/>
      <c r="Q1244" s="209"/>
      <c r="R1244" s="209"/>
      <c r="S1244" s="209"/>
      <c r="T1244" s="209"/>
      <c r="U1244" s="209"/>
      <c r="V1244" s="210"/>
    </row>
    <row r="1245" spans="1:22" ht="15.75" thickBot="1" x14ac:dyDescent="0.3">
      <c r="A1245" s="211"/>
      <c r="B1245" s="212"/>
      <c r="C1245" s="212"/>
      <c r="D1245" s="212"/>
      <c r="E1245" s="212"/>
      <c r="F1245" s="212"/>
      <c r="G1245" s="212"/>
      <c r="H1245" s="212"/>
      <c r="I1245" s="212"/>
      <c r="J1245" s="212"/>
      <c r="K1245" s="212"/>
      <c r="L1245" s="212"/>
      <c r="M1245" s="212"/>
      <c r="N1245" s="212"/>
      <c r="O1245" s="212"/>
      <c r="P1245" s="212"/>
      <c r="Q1245" s="212"/>
      <c r="R1245" s="212"/>
      <c r="S1245" s="212"/>
      <c r="T1245" s="212"/>
      <c r="U1245" s="212"/>
      <c r="V1245" s="213"/>
    </row>
    <row r="1246" spans="1:22" ht="30" x14ac:dyDescent="0.25">
      <c r="A1246" s="169" t="s">
        <v>1103</v>
      </c>
      <c r="B1246" s="168"/>
      <c r="C1246" s="168"/>
      <c r="D1246" s="362" t="s">
        <v>39</v>
      </c>
      <c r="E1246" s="362"/>
      <c r="F1246" s="362"/>
      <c r="G1246" s="362"/>
      <c r="H1246" s="363"/>
      <c r="I1246" s="363"/>
      <c r="J1246" s="363"/>
      <c r="K1246" s="363"/>
      <c r="L1246" s="363"/>
      <c r="M1246" s="363"/>
      <c r="N1246" s="363"/>
      <c r="O1246" s="363"/>
      <c r="P1246" s="212"/>
      <c r="Q1246" s="212"/>
      <c r="R1246" s="212"/>
      <c r="S1246" s="212"/>
      <c r="T1246" s="212"/>
      <c r="U1246" s="212"/>
      <c r="V1246" s="213"/>
    </row>
    <row r="1247" spans="1:22" x14ac:dyDescent="0.25">
      <c r="A1247" s="119"/>
      <c r="B1247" s="120"/>
      <c r="C1247" s="120"/>
      <c r="D1247" s="366" t="s">
        <v>1090</v>
      </c>
      <c r="E1247" s="366"/>
      <c r="F1247" s="366"/>
      <c r="G1247" s="366"/>
      <c r="H1247" s="367"/>
      <c r="I1247" s="367"/>
      <c r="J1247" s="367"/>
      <c r="K1247" s="367"/>
      <c r="L1247" s="367"/>
      <c r="M1247" s="367"/>
      <c r="N1247" s="367"/>
      <c r="O1247" s="367"/>
      <c r="P1247" s="212"/>
      <c r="Q1247" s="212"/>
      <c r="R1247" s="212"/>
      <c r="S1247" s="212"/>
      <c r="T1247" s="212"/>
      <c r="U1247" s="212"/>
      <c r="V1247" s="213"/>
    </row>
    <row r="1248" spans="1:22" x14ac:dyDescent="0.25">
      <c r="A1248" s="121"/>
      <c r="B1248" s="122"/>
      <c r="C1248" s="122"/>
      <c r="D1248" s="366" t="s">
        <v>1091</v>
      </c>
      <c r="E1248" s="366"/>
      <c r="F1248" s="366"/>
      <c r="G1248" s="366"/>
      <c r="H1248" s="367"/>
      <c r="I1248" s="367"/>
      <c r="J1248" s="367"/>
      <c r="K1248" s="367"/>
      <c r="L1248" s="367"/>
      <c r="M1248" s="367"/>
      <c r="N1248" s="367"/>
      <c r="O1248" s="367"/>
      <c r="P1248" s="212"/>
      <c r="Q1248" s="212"/>
      <c r="R1248" s="212"/>
      <c r="S1248" s="212"/>
      <c r="T1248" s="212"/>
      <c r="U1248" s="212"/>
      <c r="V1248" s="213"/>
    </row>
    <row r="1249" spans="1:22" x14ac:dyDescent="0.25">
      <c r="A1249" s="123"/>
      <c r="B1249" s="124"/>
      <c r="C1249" s="124"/>
      <c r="D1249" s="366" t="s">
        <v>1092</v>
      </c>
      <c r="E1249" s="366"/>
      <c r="F1249" s="366"/>
      <c r="G1249" s="366"/>
      <c r="H1249" s="367"/>
      <c r="I1249" s="367"/>
      <c r="J1249" s="367"/>
      <c r="K1249" s="367"/>
      <c r="L1249" s="367"/>
      <c r="M1249" s="367"/>
      <c r="N1249" s="367"/>
      <c r="O1249" s="367"/>
      <c r="P1249" s="212"/>
      <c r="Q1249" s="212"/>
      <c r="R1249" s="212"/>
      <c r="S1249" s="212"/>
      <c r="T1249" s="212"/>
      <c r="U1249" s="212"/>
      <c r="V1249" s="213"/>
    </row>
    <row r="1250" spans="1:22" x14ac:dyDescent="0.25">
      <c r="A1250" s="125"/>
      <c r="B1250" s="126"/>
      <c r="C1250" s="126"/>
      <c r="D1250" s="366" t="s">
        <v>1093</v>
      </c>
      <c r="E1250" s="366"/>
      <c r="F1250" s="366"/>
      <c r="G1250" s="366"/>
      <c r="H1250" s="367"/>
      <c r="I1250" s="367"/>
      <c r="J1250" s="367"/>
      <c r="K1250" s="367"/>
      <c r="L1250" s="367"/>
      <c r="M1250" s="367"/>
      <c r="N1250" s="367"/>
      <c r="O1250" s="367"/>
      <c r="P1250" s="212"/>
      <c r="Q1250" s="212"/>
      <c r="R1250" s="212"/>
      <c r="S1250" s="212"/>
      <c r="T1250" s="212"/>
      <c r="U1250" s="212"/>
      <c r="V1250" s="213"/>
    </row>
    <row r="1251" spans="1:22" x14ac:dyDescent="0.25">
      <c r="A1251" s="127">
        <v>0</v>
      </c>
      <c r="B1251" s="128"/>
      <c r="C1251" s="128"/>
      <c r="D1251" s="366" t="s">
        <v>1089</v>
      </c>
      <c r="E1251" s="366"/>
      <c r="F1251" s="366"/>
      <c r="G1251" s="366"/>
      <c r="H1251" s="367"/>
      <c r="I1251" s="367"/>
      <c r="J1251" s="367"/>
      <c r="K1251" s="367"/>
      <c r="L1251" s="367"/>
      <c r="M1251" s="367"/>
      <c r="N1251" s="367"/>
      <c r="O1251" s="367"/>
      <c r="P1251" s="212"/>
      <c r="Q1251" s="212"/>
      <c r="R1251" s="212"/>
      <c r="S1251" s="212"/>
      <c r="T1251" s="212"/>
      <c r="U1251" s="212"/>
      <c r="V1251" s="213"/>
    </row>
    <row r="1252" spans="1:22" x14ac:dyDescent="0.25">
      <c r="A1252" s="129"/>
      <c r="B1252" s="130"/>
      <c r="C1252" s="130"/>
      <c r="D1252" s="366" t="s">
        <v>1102</v>
      </c>
      <c r="E1252" s="366"/>
      <c r="F1252" s="366"/>
      <c r="G1252" s="366"/>
      <c r="H1252" s="367"/>
      <c r="I1252" s="367"/>
      <c r="J1252" s="367"/>
      <c r="K1252" s="367"/>
      <c r="L1252" s="367"/>
      <c r="M1252" s="367"/>
      <c r="N1252" s="367"/>
      <c r="O1252" s="367"/>
      <c r="P1252" s="214"/>
      <c r="Q1252" s="214"/>
      <c r="R1252" s="214"/>
      <c r="S1252" s="214"/>
      <c r="T1252" s="214"/>
      <c r="U1252" s="214"/>
      <c r="V1252" s="215"/>
    </row>
    <row r="1253" spans="1:22" ht="15.75" thickBot="1" x14ac:dyDescent="0.3">
      <c r="A1253" s="131"/>
      <c r="B1253" s="132"/>
      <c r="C1253" s="132"/>
      <c r="D1253" s="364" t="s">
        <v>86</v>
      </c>
      <c r="E1253" s="364"/>
      <c r="F1253" s="364"/>
      <c r="G1253" s="364"/>
      <c r="H1253" s="365"/>
      <c r="I1253" s="365"/>
      <c r="J1253" s="365"/>
      <c r="K1253" s="365"/>
      <c r="L1253" s="365"/>
      <c r="M1253" s="365"/>
      <c r="N1253" s="365"/>
      <c r="O1253" s="365"/>
      <c r="P1253" s="214"/>
      <c r="Q1253" s="214"/>
      <c r="R1253" s="214"/>
      <c r="S1253" s="214"/>
      <c r="T1253" s="214"/>
      <c r="U1253" s="214"/>
      <c r="V1253" s="215"/>
    </row>
    <row r="1254" spans="1:22" x14ac:dyDescent="0.25">
      <c r="A1254" s="211"/>
      <c r="B1254" s="212"/>
      <c r="C1254" s="212"/>
      <c r="D1254" s="212"/>
      <c r="E1254" s="212"/>
      <c r="F1254" s="212"/>
      <c r="G1254" s="212"/>
      <c r="H1254" s="212"/>
      <c r="I1254" s="212"/>
      <c r="J1254" s="212"/>
      <c r="K1254" s="212"/>
      <c r="L1254" s="212"/>
      <c r="M1254" s="212"/>
      <c r="N1254" s="212"/>
      <c r="O1254" s="212"/>
      <c r="P1254" s="212"/>
      <c r="Q1254" s="212"/>
      <c r="R1254" s="212"/>
      <c r="S1254" s="212"/>
      <c r="T1254" s="212"/>
      <c r="U1254" s="212"/>
      <c r="V1254" s="213"/>
    </row>
    <row r="1255" spans="1:22" s="133" customFormat="1" ht="15.75" customHeight="1" x14ac:dyDescent="0.2">
      <c r="A1255" s="359" t="s">
        <v>1164</v>
      </c>
      <c r="B1255" s="360"/>
      <c r="C1255" s="360"/>
      <c r="D1255" s="360"/>
      <c r="E1255" s="360"/>
      <c r="F1255" s="360"/>
      <c r="G1255" s="360"/>
      <c r="H1255" s="360"/>
      <c r="I1255" s="360"/>
      <c r="J1255" s="360"/>
      <c r="K1255" s="360"/>
      <c r="L1255" s="360"/>
      <c r="M1255" s="360"/>
      <c r="N1255" s="360"/>
      <c r="O1255" s="360"/>
      <c r="P1255" s="360"/>
      <c r="Q1255" s="360"/>
      <c r="R1255" s="360"/>
      <c r="S1255" s="360"/>
      <c r="T1255" s="360"/>
      <c r="U1255" s="360"/>
      <c r="V1255" s="361"/>
    </row>
    <row r="1256" spans="1:22" s="133" customFormat="1" ht="19.5" customHeight="1" x14ac:dyDescent="0.2">
      <c r="A1256" s="359"/>
      <c r="B1256" s="360"/>
      <c r="C1256" s="360"/>
      <c r="D1256" s="360"/>
      <c r="E1256" s="360"/>
      <c r="F1256" s="360"/>
      <c r="G1256" s="360"/>
      <c r="H1256" s="360"/>
      <c r="I1256" s="360"/>
      <c r="J1256" s="360"/>
      <c r="K1256" s="360"/>
      <c r="L1256" s="360"/>
      <c r="M1256" s="360"/>
      <c r="N1256" s="360"/>
      <c r="O1256" s="360"/>
      <c r="P1256" s="360"/>
      <c r="Q1256" s="360"/>
      <c r="R1256" s="360"/>
      <c r="S1256" s="360"/>
      <c r="T1256" s="360"/>
      <c r="U1256" s="360"/>
      <c r="V1256" s="361"/>
    </row>
    <row r="1257" spans="1:22" s="134" customFormat="1" ht="24" customHeight="1" x14ac:dyDescent="0.25">
      <c r="A1257" s="359"/>
      <c r="B1257" s="360"/>
      <c r="C1257" s="360"/>
      <c r="D1257" s="360"/>
      <c r="E1257" s="360"/>
      <c r="F1257" s="360"/>
      <c r="G1257" s="360"/>
      <c r="H1257" s="360"/>
      <c r="I1257" s="360"/>
      <c r="J1257" s="360"/>
      <c r="K1257" s="360"/>
      <c r="L1257" s="360"/>
      <c r="M1257" s="360"/>
      <c r="N1257" s="360"/>
      <c r="O1257" s="360"/>
      <c r="P1257" s="360"/>
      <c r="Q1257" s="360"/>
      <c r="R1257" s="360"/>
      <c r="S1257" s="360"/>
      <c r="T1257" s="360"/>
      <c r="U1257" s="360"/>
      <c r="V1257" s="361"/>
    </row>
    <row r="1258" spans="1:22" s="134" customFormat="1" ht="35.1" customHeight="1" x14ac:dyDescent="0.25">
      <c r="A1258" s="135" t="s">
        <v>14</v>
      </c>
      <c r="B1258" s="136"/>
      <c r="C1258" s="136"/>
      <c r="D1258" s="136"/>
      <c r="E1258" s="216"/>
      <c r="F1258" s="216"/>
      <c r="G1258" s="216"/>
      <c r="H1258" s="216"/>
      <c r="I1258" s="216"/>
      <c r="J1258" s="216"/>
      <c r="K1258" s="216"/>
      <c r="L1258" s="216"/>
      <c r="M1258" s="216"/>
      <c r="N1258" s="216"/>
      <c r="O1258" s="216"/>
      <c r="P1258" s="216"/>
      <c r="Q1258" s="216"/>
      <c r="R1258" s="216"/>
      <c r="S1258" s="216"/>
      <c r="T1258" s="216"/>
      <c r="U1258" s="216"/>
      <c r="V1258" s="217"/>
    </row>
    <row r="1259" spans="1:22" s="134" customFormat="1" ht="16.5" x14ac:dyDescent="0.3">
      <c r="A1259" s="137"/>
      <c r="B1259" s="138"/>
      <c r="C1259" s="216"/>
      <c r="D1259" s="216"/>
      <c r="E1259" s="218"/>
      <c r="F1259" s="218"/>
      <c r="G1259" s="216"/>
      <c r="H1259" s="216"/>
      <c r="I1259" s="216"/>
      <c r="J1259" s="216"/>
      <c r="K1259" s="216"/>
      <c r="L1259" s="216"/>
      <c r="M1259" s="216"/>
      <c r="N1259" s="216"/>
      <c r="O1259" s="216"/>
      <c r="P1259" s="216"/>
      <c r="Q1259" s="216"/>
      <c r="R1259" s="139" t="s">
        <v>15</v>
      </c>
      <c r="S1259" s="216"/>
      <c r="T1259" s="216"/>
      <c r="U1259" s="216"/>
      <c r="V1259" s="217"/>
    </row>
    <row r="1260" spans="1:22" s="134" customFormat="1" ht="16.5" x14ac:dyDescent="0.3">
      <c r="A1260" s="137"/>
      <c r="B1260" s="138"/>
      <c r="C1260" s="216"/>
      <c r="D1260" s="216"/>
      <c r="E1260" s="216"/>
      <c r="F1260" s="218"/>
      <c r="G1260" s="218"/>
      <c r="H1260" s="218"/>
      <c r="I1260" s="218"/>
      <c r="J1260" s="218"/>
      <c r="K1260" s="218"/>
      <c r="L1260" s="218"/>
      <c r="M1260" s="218"/>
      <c r="N1260" s="218"/>
      <c r="O1260" s="218"/>
      <c r="P1260" s="216"/>
      <c r="Q1260" s="216"/>
      <c r="R1260" s="140" t="s">
        <v>1156</v>
      </c>
      <c r="S1260" s="216"/>
      <c r="T1260" s="216"/>
      <c r="U1260" s="216"/>
      <c r="V1260" s="217"/>
    </row>
    <row r="1261" spans="1:22" s="134" customFormat="1" ht="16.5" x14ac:dyDescent="0.3">
      <c r="A1261" s="141" t="s">
        <v>1139</v>
      </c>
      <c r="B1261" s="138"/>
      <c r="C1261" s="216"/>
      <c r="D1261" s="216"/>
      <c r="E1261" s="218"/>
      <c r="F1261" s="216"/>
      <c r="G1261" s="218"/>
      <c r="H1261" s="218"/>
      <c r="I1261" s="218"/>
      <c r="J1261" s="218"/>
      <c r="K1261" s="218"/>
      <c r="L1261" s="218"/>
      <c r="M1261" s="218"/>
      <c r="N1261" s="218"/>
      <c r="O1261" s="218"/>
      <c r="P1261" s="216"/>
      <c r="Q1261" s="216"/>
      <c r="R1261" s="140" t="s">
        <v>17</v>
      </c>
      <c r="S1261" s="216"/>
      <c r="T1261" s="216"/>
      <c r="U1261" s="216"/>
      <c r="V1261" s="217"/>
    </row>
    <row r="1262" spans="1:22" s="134" customFormat="1" ht="16.5" x14ac:dyDescent="0.3">
      <c r="A1262" s="135" t="s">
        <v>1157</v>
      </c>
      <c r="B1262" s="138"/>
      <c r="C1262" s="142"/>
      <c r="D1262" s="143"/>
      <c r="E1262" s="216"/>
      <c r="F1262" s="218"/>
      <c r="G1262" s="218"/>
      <c r="H1262" s="218"/>
      <c r="I1262" s="218"/>
      <c r="J1262" s="218"/>
      <c r="K1262" s="218"/>
      <c r="L1262" s="218"/>
      <c r="M1262" s="218"/>
      <c r="N1262" s="218"/>
      <c r="O1262" s="218"/>
      <c r="P1262" s="216"/>
      <c r="Q1262" s="216"/>
      <c r="R1262" s="216"/>
      <c r="S1262" s="216"/>
      <c r="T1262" s="216"/>
      <c r="U1262" s="216"/>
      <c r="V1262" s="217"/>
    </row>
    <row r="1263" spans="1:22" s="134" customFormat="1" ht="16.5" x14ac:dyDescent="0.3">
      <c r="A1263" s="135" t="s">
        <v>18</v>
      </c>
      <c r="B1263" s="138"/>
      <c r="C1263" s="138"/>
      <c r="D1263" s="138"/>
      <c r="E1263" s="218"/>
      <c r="F1263" s="218"/>
      <c r="G1263" s="218"/>
      <c r="H1263" s="218"/>
      <c r="I1263" s="218"/>
      <c r="J1263" s="218"/>
      <c r="K1263" s="218"/>
      <c r="L1263" s="218"/>
      <c r="M1263" s="218"/>
      <c r="N1263" s="218"/>
      <c r="O1263" s="218"/>
      <c r="P1263" s="216"/>
      <c r="Q1263" s="216"/>
      <c r="R1263" s="216"/>
      <c r="S1263" s="216"/>
      <c r="T1263" s="216"/>
      <c r="U1263" s="216"/>
      <c r="V1263" s="217"/>
    </row>
    <row r="1264" spans="1:22" s="134" customFormat="1" ht="35.1" customHeight="1" x14ac:dyDescent="0.3">
      <c r="A1264" s="135"/>
      <c r="B1264" s="138"/>
      <c r="C1264" s="138"/>
      <c r="D1264" s="138"/>
      <c r="E1264" s="218"/>
      <c r="F1264" s="218"/>
      <c r="G1264" s="218"/>
      <c r="H1264" s="218"/>
      <c r="I1264" s="218"/>
      <c r="J1264" s="218"/>
      <c r="K1264" s="218"/>
      <c r="L1264" s="218"/>
      <c r="M1264" s="218"/>
      <c r="N1264" s="218"/>
      <c r="O1264" s="218"/>
      <c r="P1264" s="216"/>
      <c r="Q1264" s="216"/>
      <c r="R1264" s="216"/>
      <c r="S1264" s="216"/>
      <c r="T1264" s="216"/>
      <c r="U1264" s="216"/>
      <c r="V1264" s="217"/>
    </row>
    <row r="1265" spans="1:22" s="134" customFormat="1" ht="35.1" customHeight="1" x14ac:dyDescent="0.3">
      <c r="A1265" s="144"/>
      <c r="B1265" s="145"/>
      <c r="C1265" s="145"/>
      <c r="D1265" s="143"/>
      <c r="E1265" s="218"/>
      <c r="F1265" s="218"/>
      <c r="G1265" s="218"/>
      <c r="H1265" s="218"/>
      <c r="I1265" s="218"/>
      <c r="J1265" s="218"/>
      <c r="K1265" s="218"/>
      <c r="L1265" s="218"/>
      <c r="M1265" s="218"/>
      <c r="N1265" s="218"/>
      <c r="O1265" s="218"/>
      <c r="P1265" s="216"/>
      <c r="Q1265" s="216"/>
      <c r="R1265" s="216"/>
      <c r="S1265" s="216"/>
      <c r="T1265" s="216"/>
      <c r="U1265" s="216"/>
      <c r="V1265" s="217"/>
    </row>
    <row r="1266" spans="1:22" s="134" customFormat="1" ht="16.5" x14ac:dyDescent="0.3">
      <c r="A1266" s="135" t="s">
        <v>19</v>
      </c>
      <c r="B1266" s="145"/>
      <c r="C1266" s="145"/>
      <c r="D1266" s="145"/>
      <c r="E1266" s="218"/>
      <c r="F1266" s="218"/>
      <c r="G1266" s="218"/>
      <c r="H1266" s="218"/>
      <c r="I1266" s="218"/>
      <c r="J1266" s="218"/>
      <c r="K1266" s="218"/>
      <c r="L1266" s="218"/>
      <c r="M1266" s="218"/>
      <c r="N1266" s="218"/>
      <c r="O1266" s="218"/>
      <c r="P1266" s="216"/>
      <c r="Q1266" s="216"/>
      <c r="R1266" s="216"/>
      <c r="S1266" s="216"/>
      <c r="T1266" s="216"/>
      <c r="U1266" s="216"/>
      <c r="V1266" s="217"/>
    </row>
    <row r="1267" spans="1:22" x14ac:dyDescent="0.25">
      <c r="A1267" s="211"/>
      <c r="B1267" s="212"/>
      <c r="C1267" s="212"/>
      <c r="D1267" s="212"/>
      <c r="E1267" s="212"/>
      <c r="F1267" s="212"/>
      <c r="G1267" s="212"/>
      <c r="H1267" s="212"/>
      <c r="I1267" s="212"/>
      <c r="J1267" s="212"/>
      <c r="K1267" s="212"/>
      <c r="L1267" s="212"/>
      <c r="M1267" s="212"/>
      <c r="N1267" s="212"/>
      <c r="O1267" s="212"/>
      <c r="P1267" s="212"/>
      <c r="Q1267" s="212"/>
      <c r="R1267" s="212"/>
      <c r="S1267" s="212"/>
      <c r="T1267" s="212"/>
      <c r="U1267" s="212"/>
      <c r="V1267" s="213"/>
    </row>
    <row r="1268" spans="1:22" x14ac:dyDescent="0.25">
      <c r="A1268" s="219"/>
      <c r="B1268" s="220"/>
      <c r="C1268" s="220"/>
      <c r="D1268" s="220"/>
      <c r="E1268" s="220"/>
      <c r="F1268" s="220"/>
      <c r="G1268" s="220"/>
      <c r="H1268" s="220"/>
      <c r="I1268" s="220"/>
      <c r="J1268" s="220"/>
      <c r="K1268" s="220"/>
      <c r="L1268" s="220"/>
      <c r="M1268" s="220"/>
      <c r="N1268" s="220"/>
      <c r="O1268" s="220"/>
      <c r="P1268" s="220"/>
      <c r="Q1268" s="220"/>
      <c r="R1268" s="220"/>
      <c r="S1268" s="220"/>
      <c r="T1268" s="220"/>
      <c r="U1268" s="220"/>
      <c r="V1268" s="221"/>
    </row>
    <row r="1269" spans="1:22" x14ac:dyDescent="0.25"/>
  </sheetData>
  <sheetProtection password="D3B6" sheet="1" objects="1" scenarios="1"/>
  <mergeCells count="955">
    <mergeCell ref="B8:Q8"/>
    <mergeCell ref="S8:V8"/>
    <mergeCell ref="B9:Q9"/>
    <mergeCell ref="S9:V9"/>
    <mergeCell ref="B10:Q10"/>
    <mergeCell ref="S10:V10"/>
    <mergeCell ref="B11:Q11"/>
    <mergeCell ref="S11:V11"/>
    <mergeCell ref="B12:Q12"/>
    <mergeCell ref="S12:V12"/>
    <mergeCell ref="B13:Q13"/>
    <mergeCell ref="S13:V13"/>
    <mergeCell ref="B1242:Q1242"/>
    <mergeCell ref="B1243:Q1243"/>
    <mergeCell ref="B14:Q14"/>
    <mergeCell ref="S14:V14"/>
    <mergeCell ref="B15:Q15"/>
    <mergeCell ref="S15:V15"/>
    <mergeCell ref="B16:Q16"/>
    <mergeCell ref="S16:V16"/>
    <mergeCell ref="I28:I29"/>
    <mergeCell ref="J28:J29"/>
    <mergeCell ref="B28:B29"/>
    <mergeCell ref="C28:C29"/>
    <mergeCell ref="D28:D29"/>
    <mergeCell ref="E28:E29"/>
    <mergeCell ref="G28:G29"/>
    <mergeCell ref="H28:H29"/>
    <mergeCell ref="F28:F29"/>
    <mergeCell ref="U161:V161"/>
    <mergeCell ref="U162:V162"/>
    <mergeCell ref="U163:V163"/>
    <mergeCell ref="U164:V164"/>
    <mergeCell ref="U165:V165"/>
    <mergeCell ref="A1:V1"/>
    <mergeCell ref="A2:V2"/>
    <mergeCell ref="B3:Q3"/>
    <mergeCell ref="S3:V3"/>
    <mergeCell ref="B4:Q4"/>
    <mergeCell ref="S4:V4"/>
    <mergeCell ref="B5:Q5"/>
    <mergeCell ref="S5:V5"/>
    <mergeCell ref="B6:Q6"/>
    <mergeCell ref="S6:V6"/>
    <mergeCell ref="B7:Q7"/>
    <mergeCell ref="S7:V7"/>
    <mergeCell ref="L28:L29"/>
    <mergeCell ref="T28:T29"/>
    <mergeCell ref="B23:Q23"/>
    <mergeCell ref="S23:V23"/>
    <mergeCell ref="B24:Q24"/>
    <mergeCell ref="S24:V24"/>
    <mergeCell ref="B25:Q25"/>
    <mergeCell ref="S25:V25"/>
    <mergeCell ref="A27:V27"/>
    <mergeCell ref="A28:A29"/>
    <mergeCell ref="B17:Q17"/>
    <mergeCell ref="S17:V17"/>
    <mergeCell ref="B18:Q18"/>
    <mergeCell ref="S18:V18"/>
    <mergeCell ref="B19:Q19"/>
    <mergeCell ref="S19:V19"/>
    <mergeCell ref="B20:Q20"/>
    <mergeCell ref="S20:V20"/>
    <mergeCell ref="B21:Q21"/>
    <mergeCell ref="S21:V21"/>
    <mergeCell ref="B22:Q22"/>
    <mergeCell ref="S22:V22"/>
    <mergeCell ref="A26:V26"/>
    <mergeCell ref="R1243:V1243"/>
    <mergeCell ref="U28:V29"/>
    <mergeCell ref="P28:S28"/>
    <mergeCell ref="M28:O28"/>
    <mergeCell ref="U74:V74"/>
    <mergeCell ref="U152:V152"/>
    <mergeCell ref="U154:V154"/>
    <mergeCell ref="U155:V155"/>
    <mergeCell ref="U156:V156"/>
    <mergeCell ref="U157:V157"/>
    <mergeCell ref="U158:V158"/>
    <mergeCell ref="U159:V159"/>
    <mergeCell ref="U160:V160"/>
    <mergeCell ref="U166:V166"/>
    <mergeCell ref="U167:V167"/>
    <mergeCell ref="U168:V168"/>
    <mergeCell ref="U169:V169"/>
    <mergeCell ref="U170:V170"/>
    <mergeCell ref="U171:V171"/>
    <mergeCell ref="U172:V172"/>
    <mergeCell ref="U173:V173"/>
    <mergeCell ref="U174:V174"/>
    <mergeCell ref="U175:V175"/>
    <mergeCell ref="U176:V176"/>
    <mergeCell ref="U177:V177"/>
    <mergeCell ref="U178:V178"/>
    <mergeCell ref="U179:V179"/>
    <mergeCell ref="U180:V180"/>
    <mergeCell ref="U181:V181"/>
    <mergeCell ref="U182:V182"/>
    <mergeCell ref="U183:V183"/>
    <mergeCell ref="U184:V184"/>
    <mergeCell ref="U185:V185"/>
    <mergeCell ref="U186:V186"/>
    <mergeCell ref="U187:V187"/>
    <mergeCell ref="U188:V188"/>
    <mergeCell ref="U189:V189"/>
    <mergeCell ref="U190:V190"/>
    <mergeCell ref="U191:V191"/>
    <mergeCell ref="U192:V192"/>
    <mergeCell ref="U193:V193"/>
    <mergeCell ref="U194:V194"/>
    <mergeCell ref="U195:V195"/>
    <mergeCell ref="U196:V196"/>
    <mergeCell ref="U197:V197"/>
    <mergeCell ref="U198:V198"/>
    <mergeCell ref="U199:V199"/>
    <mergeCell ref="U200:V200"/>
    <mergeCell ref="U201:V201"/>
    <mergeCell ref="U202:V202"/>
    <mergeCell ref="U203:V203"/>
    <mergeCell ref="U204:V204"/>
    <mergeCell ref="U205:V205"/>
    <mergeCell ref="U206:V206"/>
    <mergeCell ref="U207:V207"/>
    <mergeCell ref="U208:V208"/>
    <mergeCell ref="U209:V209"/>
    <mergeCell ref="U210:V210"/>
    <mergeCell ref="U211:V211"/>
    <mergeCell ref="U212:V212"/>
    <mergeCell ref="U213:V213"/>
    <mergeCell ref="U214:V214"/>
    <mergeCell ref="U215:V215"/>
    <mergeCell ref="U216:V216"/>
    <mergeCell ref="U217:V217"/>
    <mergeCell ref="U218:V218"/>
    <mergeCell ref="U219:V219"/>
    <mergeCell ref="U220:V220"/>
    <mergeCell ref="U221:V221"/>
    <mergeCell ref="U222:V222"/>
    <mergeCell ref="U223:V223"/>
    <mergeCell ref="U224:V224"/>
    <mergeCell ref="U225:V225"/>
    <mergeCell ref="U226:V226"/>
    <mergeCell ref="U227:V227"/>
    <mergeCell ref="U228:V228"/>
    <mergeCell ref="U229:V229"/>
    <mergeCell ref="U230:V230"/>
    <mergeCell ref="U231:V231"/>
    <mergeCell ref="U232:V232"/>
    <mergeCell ref="U233:V233"/>
    <mergeCell ref="U234:V234"/>
    <mergeCell ref="U235:V235"/>
    <mergeCell ref="U236:V236"/>
    <mergeCell ref="U237:V237"/>
    <mergeCell ref="U238:V238"/>
    <mergeCell ref="U239:V239"/>
    <mergeCell ref="U240:V240"/>
    <mergeCell ref="U241:V241"/>
    <mergeCell ref="U242:V242"/>
    <mergeCell ref="U243:V243"/>
    <mergeCell ref="U244:V244"/>
    <mergeCell ref="U245:V245"/>
    <mergeCell ref="U246:V246"/>
    <mergeCell ref="U247:V247"/>
    <mergeCell ref="U248:V248"/>
    <mergeCell ref="U249:V249"/>
    <mergeCell ref="U250:V250"/>
    <mergeCell ref="U251:V251"/>
    <mergeCell ref="U252:V252"/>
    <mergeCell ref="U253:V253"/>
    <mergeCell ref="U254:V254"/>
    <mergeCell ref="U255:V255"/>
    <mergeCell ref="U256:V256"/>
    <mergeCell ref="U257:V257"/>
    <mergeCell ref="U258:V258"/>
    <mergeCell ref="U259:V259"/>
    <mergeCell ref="U260:V260"/>
    <mergeCell ref="U261:V261"/>
    <mergeCell ref="U262:V262"/>
    <mergeCell ref="U263:V263"/>
    <mergeCell ref="U264:V264"/>
    <mergeCell ref="U265:V265"/>
    <mergeCell ref="U266:V266"/>
    <mergeCell ref="U267:V267"/>
    <mergeCell ref="U268:V268"/>
    <mergeCell ref="U269:V269"/>
    <mergeCell ref="U270:V270"/>
    <mergeCell ref="U271:V271"/>
    <mergeCell ref="U272:V272"/>
    <mergeCell ref="U273:V273"/>
    <mergeCell ref="U274:V274"/>
    <mergeCell ref="U275:V275"/>
    <mergeCell ref="U276:V276"/>
    <mergeCell ref="U277:V277"/>
    <mergeCell ref="U278:V278"/>
    <mergeCell ref="U279:V279"/>
    <mergeCell ref="U280:V280"/>
    <mergeCell ref="U281:V281"/>
    <mergeCell ref="U282:V282"/>
    <mergeCell ref="U283:V283"/>
    <mergeCell ref="U284:V284"/>
    <mergeCell ref="U285:V285"/>
    <mergeCell ref="U286:V286"/>
    <mergeCell ref="U287:V287"/>
    <mergeCell ref="U288:V288"/>
    <mergeCell ref="U289:V289"/>
    <mergeCell ref="U290:V290"/>
    <mergeCell ref="U291:V291"/>
    <mergeCell ref="U292:V292"/>
    <mergeCell ref="U293:V293"/>
    <mergeCell ref="U294:V294"/>
    <mergeCell ref="U295:V295"/>
    <mergeCell ref="U296:V296"/>
    <mergeCell ref="U297:V297"/>
    <mergeCell ref="U298:V298"/>
    <mergeCell ref="U299:V299"/>
    <mergeCell ref="U300:V300"/>
    <mergeCell ref="U301:V301"/>
    <mergeCell ref="U302:V302"/>
    <mergeCell ref="U303:V303"/>
    <mergeCell ref="U304:V304"/>
    <mergeCell ref="U305:V305"/>
    <mergeCell ref="U306:V306"/>
    <mergeCell ref="U307:V307"/>
    <mergeCell ref="U308:V308"/>
    <mergeCell ref="U309:V309"/>
    <mergeCell ref="U310:V310"/>
    <mergeCell ref="U311:V311"/>
    <mergeCell ref="U312:V312"/>
    <mergeCell ref="U313:V313"/>
    <mergeCell ref="U314:V314"/>
    <mergeCell ref="U315:V315"/>
    <mergeCell ref="U316:V316"/>
    <mergeCell ref="U317:V317"/>
    <mergeCell ref="U318:V318"/>
    <mergeCell ref="U319:V319"/>
    <mergeCell ref="U320:V320"/>
    <mergeCell ref="U321:V321"/>
    <mergeCell ref="U322:V322"/>
    <mergeCell ref="U323:V323"/>
    <mergeCell ref="U324:V324"/>
    <mergeCell ref="U325:V325"/>
    <mergeCell ref="U326:V326"/>
    <mergeCell ref="U327:V327"/>
    <mergeCell ref="U328:V328"/>
    <mergeCell ref="U329:V329"/>
    <mergeCell ref="U330:V330"/>
    <mergeCell ref="U331:V331"/>
    <mergeCell ref="U332:V332"/>
    <mergeCell ref="U333:V333"/>
    <mergeCell ref="U334:V334"/>
    <mergeCell ref="U335:V335"/>
    <mergeCell ref="U336:V336"/>
    <mergeCell ref="U337:V337"/>
    <mergeCell ref="U338:V338"/>
    <mergeCell ref="U339:V339"/>
    <mergeCell ref="U340:V340"/>
    <mergeCell ref="U341:V341"/>
    <mergeCell ref="U342:V342"/>
    <mergeCell ref="U343:V343"/>
    <mergeCell ref="U344:V344"/>
    <mergeCell ref="U345:V345"/>
    <mergeCell ref="U346:V346"/>
    <mergeCell ref="U347:V347"/>
    <mergeCell ref="U348:V348"/>
    <mergeCell ref="U349:V349"/>
    <mergeCell ref="U350:V350"/>
    <mergeCell ref="U351:V351"/>
    <mergeCell ref="U352:V352"/>
    <mergeCell ref="U353:V353"/>
    <mergeCell ref="U354:V354"/>
    <mergeCell ref="U355:V355"/>
    <mergeCell ref="U356:V356"/>
    <mergeCell ref="U357:V357"/>
    <mergeCell ref="U358:V358"/>
    <mergeCell ref="U359:V359"/>
    <mergeCell ref="U360:V360"/>
    <mergeCell ref="U361:V361"/>
    <mergeCell ref="U362:V362"/>
    <mergeCell ref="U363:V363"/>
    <mergeCell ref="U364:V364"/>
    <mergeCell ref="U365:V365"/>
    <mergeCell ref="U366:V366"/>
    <mergeCell ref="U367:V367"/>
    <mergeCell ref="U368:V368"/>
    <mergeCell ref="U369:V369"/>
    <mergeCell ref="U370:V370"/>
    <mergeCell ref="U371:V371"/>
    <mergeCell ref="U372:V372"/>
    <mergeCell ref="U373:V373"/>
    <mergeCell ref="U374:V374"/>
    <mergeCell ref="U375:V375"/>
    <mergeCell ref="U376:V376"/>
    <mergeCell ref="U377:V377"/>
    <mergeCell ref="U378:V378"/>
    <mergeCell ref="U379:V379"/>
    <mergeCell ref="U380:V380"/>
    <mergeCell ref="U381:V381"/>
    <mergeCell ref="U382:V382"/>
    <mergeCell ref="U383:V383"/>
    <mergeCell ref="U384:V384"/>
    <mergeCell ref="U385:V385"/>
    <mergeCell ref="U386:V386"/>
    <mergeCell ref="U387:V387"/>
    <mergeCell ref="U388:V388"/>
    <mergeCell ref="U389:V389"/>
    <mergeCell ref="U390:V390"/>
    <mergeCell ref="U391:V391"/>
    <mergeCell ref="U392:V392"/>
    <mergeCell ref="U393:V393"/>
    <mergeCell ref="U394:V394"/>
    <mergeCell ref="U395:V395"/>
    <mergeCell ref="U396:V396"/>
    <mergeCell ref="U397:V397"/>
    <mergeCell ref="U398:V398"/>
    <mergeCell ref="U399:V399"/>
    <mergeCell ref="U400:V400"/>
    <mergeCell ref="U401:V401"/>
    <mergeCell ref="U402:V402"/>
    <mergeCell ref="U403:V403"/>
    <mergeCell ref="U404:V404"/>
    <mergeCell ref="U405:V405"/>
    <mergeCell ref="U406:V406"/>
    <mergeCell ref="U407:V407"/>
    <mergeCell ref="U408:V408"/>
    <mergeCell ref="U409:V409"/>
    <mergeCell ref="U410:V410"/>
    <mergeCell ref="U411:V411"/>
    <mergeCell ref="U412:V412"/>
    <mergeCell ref="U413:V413"/>
    <mergeCell ref="U414:V414"/>
    <mergeCell ref="U415:V415"/>
    <mergeCell ref="U416:V416"/>
    <mergeCell ref="U417:V417"/>
    <mergeCell ref="U418:V418"/>
    <mergeCell ref="U419:V419"/>
    <mergeCell ref="U420:V420"/>
    <mergeCell ref="U421:V421"/>
    <mergeCell ref="U422:V422"/>
    <mergeCell ref="U423:V423"/>
    <mergeCell ref="U424:V424"/>
    <mergeCell ref="U425:V425"/>
    <mergeCell ref="U426:V426"/>
    <mergeCell ref="U427:V427"/>
    <mergeCell ref="U428:V428"/>
    <mergeCell ref="U429:V429"/>
    <mergeCell ref="U430:V430"/>
    <mergeCell ref="U431:V431"/>
    <mergeCell ref="U432:V432"/>
    <mergeCell ref="U433:V433"/>
    <mergeCell ref="U434:V434"/>
    <mergeCell ref="U435:V435"/>
    <mergeCell ref="U436:V436"/>
    <mergeCell ref="U437:V437"/>
    <mergeCell ref="U438:V438"/>
    <mergeCell ref="U439:V439"/>
    <mergeCell ref="U440:V440"/>
    <mergeCell ref="U441:V441"/>
    <mergeCell ref="U442:V442"/>
    <mergeCell ref="U443:V443"/>
    <mergeCell ref="U444:V444"/>
    <mergeCell ref="U445:V445"/>
    <mergeCell ref="U446:V446"/>
    <mergeCell ref="U447:V447"/>
    <mergeCell ref="U448:V448"/>
    <mergeCell ref="U449:V449"/>
    <mergeCell ref="U450:V450"/>
    <mergeCell ref="U451:V451"/>
    <mergeCell ref="U452:V452"/>
    <mergeCell ref="U453:V453"/>
    <mergeCell ref="U454:V454"/>
    <mergeCell ref="U455:V455"/>
    <mergeCell ref="U456:V456"/>
    <mergeCell ref="U457:V457"/>
    <mergeCell ref="U458:V458"/>
    <mergeCell ref="U459:V459"/>
    <mergeCell ref="U460:V460"/>
    <mergeCell ref="U461:V461"/>
    <mergeCell ref="U462:V462"/>
    <mergeCell ref="U463:V463"/>
    <mergeCell ref="U464:V464"/>
    <mergeCell ref="U465:V465"/>
    <mergeCell ref="U466:V466"/>
    <mergeCell ref="U467:V467"/>
    <mergeCell ref="U468:V468"/>
    <mergeCell ref="U469:V469"/>
    <mergeCell ref="U470:V470"/>
    <mergeCell ref="U471:V471"/>
    <mergeCell ref="U472:V472"/>
    <mergeCell ref="U473:V473"/>
    <mergeCell ref="U474:V474"/>
    <mergeCell ref="U475:V475"/>
    <mergeCell ref="U476:V476"/>
    <mergeCell ref="U477:V477"/>
    <mergeCell ref="U478:V478"/>
    <mergeCell ref="U479:V479"/>
    <mergeCell ref="U480:V480"/>
    <mergeCell ref="U481:V481"/>
    <mergeCell ref="U482:V482"/>
    <mergeCell ref="U483:V483"/>
    <mergeCell ref="U484:V484"/>
    <mergeCell ref="U485:V485"/>
    <mergeCell ref="U486:V486"/>
    <mergeCell ref="U487:V487"/>
    <mergeCell ref="U488:V488"/>
    <mergeCell ref="U489:V489"/>
    <mergeCell ref="U490:V490"/>
    <mergeCell ref="U491:V491"/>
    <mergeCell ref="U492:V492"/>
    <mergeCell ref="U493:V493"/>
    <mergeCell ref="U494:V494"/>
    <mergeCell ref="U495:V495"/>
    <mergeCell ref="U496:V496"/>
    <mergeCell ref="U497:V497"/>
    <mergeCell ref="U498:V498"/>
    <mergeCell ref="U499:V499"/>
    <mergeCell ref="U500:V500"/>
    <mergeCell ref="U501:V501"/>
    <mergeCell ref="U502:V502"/>
    <mergeCell ref="U503:V503"/>
    <mergeCell ref="U504:V504"/>
    <mergeCell ref="U505:V505"/>
    <mergeCell ref="U506:V506"/>
    <mergeCell ref="U507:V507"/>
    <mergeCell ref="U508:V508"/>
    <mergeCell ref="U509:V509"/>
    <mergeCell ref="U510:V510"/>
    <mergeCell ref="U511:V511"/>
    <mergeCell ref="U512:V512"/>
    <mergeCell ref="U513:V513"/>
    <mergeCell ref="U514:V514"/>
    <mergeCell ref="U515:V515"/>
    <mergeCell ref="U516:V516"/>
    <mergeCell ref="U517:V517"/>
    <mergeCell ref="U518:V518"/>
    <mergeCell ref="U519:V519"/>
    <mergeCell ref="U520:V520"/>
    <mergeCell ref="U521:V521"/>
    <mergeCell ref="U522:V522"/>
    <mergeCell ref="U523:V523"/>
    <mergeCell ref="U524:V524"/>
    <mergeCell ref="U525:V525"/>
    <mergeCell ref="U526:V526"/>
    <mergeCell ref="U527:V527"/>
    <mergeCell ref="U528:V528"/>
    <mergeCell ref="U529:V529"/>
    <mergeCell ref="U530:V530"/>
    <mergeCell ref="U531:V531"/>
    <mergeCell ref="U532:V532"/>
    <mergeCell ref="U533:V533"/>
    <mergeCell ref="U534:V534"/>
    <mergeCell ref="U535:V535"/>
    <mergeCell ref="U536:V536"/>
    <mergeCell ref="U537:V537"/>
    <mergeCell ref="U538:V538"/>
    <mergeCell ref="U539:V539"/>
    <mergeCell ref="U540:V540"/>
    <mergeCell ref="U541:V541"/>
    <mergeCell ref="U542:V542"/>
    <mergeCell ref="U543:V543"/>
    <mergeCell ref="U544:V544"/>
    <mergeCell ref="U545:V545"/>
    <mergeCell ref="U546:V546"/>
    <mergeCell ref="U547:V547"/>
    <mergeCell ref="U548:V548"/>
    <mergeCell ref="U549:V549"/>
    <mergeCell ref="U550:V550"/>
    <mergeCell ref="U551:V551"/>
    <mergeCell ref="U552:V552"/>
    <mergeCell ref="U553:V553"/>
    <mergeCell ref="U554:V554"/>
    <mergeCell ref="U555:V555"/>
    <mergeCell ref="U556:V556"/>
    <mergeCell ref="U557:V557"/>
    <mergeCell ref="U558:V558"/>
    <mergeCell ref="U559:V559"/>
    <mergeCell ref="U560:V560"/>
    <mergeCell ref="U561:V561"/>
    <mergeCell ref="U562:V562"/>
    <mergeCell ref="U563:V563"/>
    <mergeCell ref="U564:V564"/>
    <mergeCell ref="U565:V565"/>
    <mergeCell ref="U566:V566"/>
    <mergeCell ref="U567:V567"/>
    <mergeCell ref="U568:V568"/>
    <mergeCell ref="U569:V569"/>
    <mergeCell ref="U570:V570"/>
    <mergeCell ref="U571:V571"/>
    <mergeCell ref="U572:V572"/>
    <mergeCell ref="U573:V573"/>
    <mergeCell ref="U574:V574"/>
    <mergeCell ref="U575:V575"/>
    <mergeCell ref="U576:V576"/>
    <mergeCell ref="U577:V577"/>
    <mergeCell ref="U578:V578"/>
    <mergeCell ref="U579:V579"/>
    <mergeCell ref="U580:V580"/>
    <mergeCell ref="U581:V581"/>
    <mergeCell ref="U582:V582"/>
    <mergeCell ref="U583:V583"/>
    <mergeCell ref="U584:V584"/>
    <mergeCell ref="U585:V585"/>
    <mergeCell ref="U586:V586"/>
    <mergeCell ref="U587:V587"/>
    <mergeCell ref="U588:V588"/>
    <mergeCell ref="U589:V589"/>
    <mergeCell ref="U590:V590"/>
    <mergeCell ref="U591:V591"/>
    <mergeCell ref="U592:V592"/>
    <mergeCell ref="U593:V593"/>
    <mergeCell ref="U594:V594"/>
    <mergeCell ref="U595:V595"/>
    <mergeCell ref="U596:V596"/>
    <mergeCell ref="U597:V597"/>
    <mergeCell ref="U598:V598"/>
    <mergeCell ref="U599:V599"/>
    <mergeCell ref="U600:V600"/>
    <mergeCell ref="U601:V601"/>
    <mergeCell ref="U602:V602"/>
    <mergeCell ref="U603:V603"/>
    <mergeCell ref="U604:V604"/>
    <mergeCell ref="U605:V605"/>
    <mergeCell ref="U606:V606"/>
    <mergeCell ref="U607:V607"/>
    <mergeCell ref="U608:V608"/>
    <mergeCell ref="U609:V609"/>
    <mergeCell ref="U610:V610"/>
    <mergeCell ref="U611:V611"/>
    <mergeCell ref="U612:V612"/>
    <mergeCell ref="U613:V613"/>
    <mergeCell ref="U614:V614"/>
    <mergeCell ref="U615:V615"/>
    <mergeCell ref="U616:V616"/>
    <mergeCell ref="U617:V617"/>
    <mergeCell ref="U618:V618"/>
    <mergeCell ref="U619:V619"/>
    <mergeCell ref="U620:V620"/>
    <mergeCell ref="U621:V621"/>
    <mergeCell ref="U622:V622"/>
    <mergeCell ref="U623:V623"/>
    <mergeCell ref="U624:V624"/>
    <mergeCell ref="U625:V625"/>
    <mergeCell ref="U626:V626"/>
    <mergeCell ref="U627:V627"/>
    <mergeCell ref="U628:V628"/>
    <mergeCell ref="U629:V629"/>
    <mergeCell ref="U630:V630"/>
    <mergeCell ref="U631:V631"/>
    <mergeCell ref="U632:V632"/>
    <mergeCell ref="U633:V633"/>
    <mergeCell ref="U634:V634"/>
    <mergeCell ref="U635:V635"/>
    <mergeCell ref="U636:V636"/>
    <mergeCell ref="U637:V637"/>
    <mergeCell ref="U638:V638"/>
    <mergeCell ref="U639:V639"/>
    <mergeCell ref="U640:V640"/>
    <mergeCell ref="U641:V641"/>
    <mergeCell ref="U642:V642"/>
    <mergeCell ref="U643:V643"/>
    <mergeCell ref="U644:V644"/>
    <mergeCell ref="U645:V645"/>
    <mergeCell ref="U646:V646"/>
    <mergeCell ref="U647:V647"/>
    <mergeCell ref="U648:V648"/>
    <mergeCell ref="U649:V649"/>
    <mergeCell ref="U650:V650"/>
    <mergeCell ref="U651:V651"/>
    <mergeCell ref="U652:V652"/>
    <mergeCell ref="U653:V653"/>
    <mergeCell ref="U654:V654"/>
    <mergeCell ref="U655:V655"/>
    <mergeCell ref="U656:V656"/>
    <mergeCell ref="U657:V657"/>
    <mergeCell ref="U658:V658"/>
    <mergeCell ref="U659:V659"/>
    <mergeCell ref="U660:V660"/>
    <mergeCell ref="U661:V661"/>
    <mergeCell ref="U662:V662"/>
    <mergeCell ref="U663:V663"/>
    <mergeCell ref="U664:V664"/>
    <mergeCell ref="U665:V665"/>
    <mergeCell ref="U666:V666"/>
    <mergeCell ref="U667:V667"/>
    <mergeCell ref="U668:V668"/>
    <mergeCell ref="U669:V669"/>
    <mergeCell ref="U670:V670"/>
    <mergeCell ref="U671:V671"/>
    <mergeCell ref="U672:V672"/>
    <mergeCell ref="U673:V673"/>
    <mergeCell ref="U674:V674"/>
    <mergeCell ref="U675:V675"/>
    <mergeCell ref="U676:V676"/>
    <mergeCell ref="U677:V677"/>
    <mergeCell ref="U678:V678"/>
    <mergeCell ref="U679:V679"/>
    <mergeCell ref="U680:V680"/>
    <mergeCell ref="U681:V681"/>
    <mergeCell ref="U682:V682"/>
    <mergeCell ref="U683:V683"/>
    <mergeCell ref="U684:V684"/>
    <mergeCell ref="U685:V685"/>
    <mergeCell ref="U686:V686"/>
    <mergeCell ref="U687:V687"/>
    <mergeCell ref="U688:V688"/>
    <mergeCell ref="U689:V689"/>
    <mergeCell ref="U690:V690"/>
    <mergeCell ref="U691:V691"/>
    <mergeCell ref="U692:V692"/>
    <mergeCell ref="U693:V693"/>
    <mergeCell ref="U694:V694"/>
    <mergeCell ref="U695:V695"/>
    <mergeCell ref="U696:V696"/>
    <mergeCell ref="U697:V697"/>
    <mergeCell ref="U698:V698"/>
    <mergeCell ref="U699:V699"/>
    <mergeCell ref="U700:V700"/>
    <mergeCell ref="U701:V701"/>
    <mergeCell ref="U702:V702"/>
    <mergeCell ref="U703:V703"/>
    <mergeCell ref="U704:V704"/>
    <mergeCell ref="U705:V705"/>
    <mergeCell ref="U706:V706"/>
    <mergeCell ref="U707:V707"/>
    <mergeCell ref="U708:V708"/>
    <mergeCell ref="U709:V709"/>
    <mergeCell ref="U710:V710"/>
    <mergeCell ref="U711:V711"/>
    <mergeCell ref="U712:V712"/>
    <mergeCell ref="U713:V713"/>
    <mergeCell ref="U714:V714"/>
    <mergeCell ref="U715:V715"/>
    <mergeCell ref="U716:V716"/>
    <mergeCell ref="U717:V717"/>
    <mergeCell ref="U718:V718"/>
    <mergeCell ref="U719:V719"/>
    <mergeCell ref="U720:V720"/>
    <mergeCell ref="U721:V721"/>
    <mergeCell ref="U722:V722"/>
    <mergeCell ref="U723:V723"/>
    <mergeCell ref="U724:V724"/>
    <mergeCell ref="U725:V725"/>
    <mergeCell ref="U726:V726"/>
    <mergeCell ref="U727:V727"/>
    <mergeCell ref="U728:V728"/>
    <mergeCell ref="U729:V729"/>
    <mergeCell ref="U730:V730"/>
    <mergeCell ref="U731:V731"/>
    <mergeCell ref="U732:V732"/>
    <mergeCell ref="U733:V733"/>
    <mergeCell ref="U734:V734"/>
    <mergeCell ref="U735:V735"/>
    <mergeCell ref="U736:V736"/>
    <mergeCell ref="U737:V737"/>
    <mergeCell ref="U738:V738"/>
    <mergeCell ref="U739:V739"/>
    <mergeCell ref="U740:V740"/>
    <mergeCell ref="U741:V741"/>
    <mergeCell ref="U742:V742"/>
    <mergeCell ref="U743:V743"/>
    <mergeCell ref="U744:V744"/>
    <mergeCell ref="U745:V745"/>
    <mergeCell ref="U746:V746"/>
    <mergeCell ref="U747:V747"/>
    <mergeCell ref="U748:V748"/>
    <mergeCell ref="U749:V749"/>
    <mergeCell ref="U750:V750"/>
    <mergeCell ref="U751:V751"/>
    <mergeCell ref="U752:V752"/>
    <mergeCell ref="U753:V753"/>
    <mergeCell ref="U754:V754"/>
    <mergeCell ref="U755:V755"/>
    <mergeCell ref="U756:V756"/>
    <mergeCell ref="U757:V757"/>
    <mergeCell ref="U758:V758"/>
    <mergeCell ref="U759:V759"/>
    <mergeCell ref="U760:V760"/>
    <mergeCell ref="U761:V761"/>
    <mergeCell ref="U762:V762"/>
    <mergeCell ref="U763:V763"/>
    <mergeCell ref="U764:V764"/>
    <mergeCell ref="U765:V765"/>
    <mergeCell ref="U766:V766"/>
    <mergeCell ref="U767:V767"/>
    <mergeCell ref="U768:V768"/>
    <mergeCell ref="U769:V769"/>
    <mergeCell ref="U770:V770"/>
    <mergeCell ref="U771:V771"/>
    <mergeCell ref="U772:V772"/>
    <mergeCell ref="U773:V773"/>
    <mergeCell ref="U774:V774"/>
    <mergeCell ref="U775:V775"/>
    <mergeCell ref="U776:V776"/>
    <mergeCell ref="U777:V777"/>
    <mergeCell ref="U778:V778"/>
    <mergeCell ref="U779:V779"/>
    <mergeCell ref="U780:V780"/>
    <mergeCell ref="U781:V781"/>
    <mergeCell ref="U782:V782"/>
    <mergeCell ref="U783:V783"/>
    <mergeCell ref="U784:V784"/>
    <mergeCell ref="U785:V785"/>
    <mergeCell ref="U786:V786"/>
    <mergeCell ref="U787:V787"/>
    <mergeCell ref="U788:V788"/>
    <mergeCell ref="U789:V789"/>
    <mergeCell ref="U790:V790"/>
    <mergeCell ref="U791:V791"/>
    <mergeCell ref="U792:V792"/>
    <mergeCell ref="U793:V793"/>
    <mergeCell ref="U794:V794"/>
    <mergeCell ref="U795:V795"/>
    <mergeCell ref="U796:V796"/>
    <mergeCell ref="U797:V797"/>
    <mergeCell ref="U798:V798"/>
    <mergeCell ref="U799:V799"/>
    <mergeCell ref="U800:V800"/>
    <mergeCell ref="U801:V801"/>
    <mergeCell ref="U802:V802"/>
    <mergeCell ref="U803:V803"/>
    <mergeCell ref="U804:V804"/>
    <mergeCell ref="U805:V805"/>
    <mergeCell ref="U806:V806"/>
    <mergeCell ref="U807:V807"/>
    <mergeCell ref="U808:V808"/>
    <mergeCell ref="U809:V809"/>
    <mergeCell ref="U810:V810"/>
    <mergeCell ref="U811:V811"/>
    <mergeCell ref="U812:V812"/>
    <mergeCell ref="U813:V813"/>
    <mergeCell ref="U814:V814"/>
    <mergeCell ref="U815:V815"/>
    <mergeCell ref="U816:V816"/>
    <mergeCell ref="U817:V817"/>
    <mergeCell ref="U818:V818"/>
    <mergeCell ref="U819:V819"/>
    <mergeCell ref="U820:V820"/>
    <mergeCell ref="U821:V821"/>
    <mergeCell ref="U822:V822"/>
    <mergeCell ref="U823:V823"/>
    <mergeCell ref="U824:V824"/>
    <mergeCell ref="U825:V825"/>
    <mergeCell ref="U826:V826"/>
    <mergeCell ref="U827:V827"/>
    <mergeCell ref="U828:V828"/>
    <mergeCell ref="U829:V829"/>
    <mergeCell ref="U830:V830"/>
    <mergeCell ref="U831:V831"/>
    <mergeCell ref="U832:V832"/>
    <mergeCell ref="U833:V833"/>
    <mergeCell ref="U834:V834"/>
    <mergeCell ref="U835:V835"/>
    <mergeCell ref="U836:V836"/>
    <mergeCell ref="U837:V837"/>
    <mergeCell ref="U838:V838"/>
    <mergeCell ref="U839:V839"/>
    <mergeCell ref="U840:V840"/>
    <mergeCell ref="U841:V841"/>
    <mergeCell ref="U842:V842"/>
    <mergeCell ref="U843:V843"/>
    <mergeCell ref="U844:V844"/>
    <mergeCell ref="U845:V845"/>
    <mergeCell ref="U846:V846"/>
    <mergeCell ref="U847:V847"/>
    <mergeCell ref="U848:V848"/>
    <mergeCell ref="U849:V849"/>
    <mergeCell ref="U850:V850"/>
    <mergeCell ref="U851:V851"/>
    <mergeCell ref="U852:V852"/>
    <mergeCell ref="U853:V853"/>
    <mergeCell ref="U854:V854"/>
    <mergeCell ref="U855:V855"/>
    <mergeCell ref="U856:V856"/>
    <mergeCell ref="U857:V857"/>
    <mergeCell ref="U858:V858"/>
    <mergeCell ref="U859:V859"/>
    <mergeCell ref="U860:V860"/>
    <mergeCell ref="U861:V861"/>
    <mergeCell ref="U862:V862"/>
    <mergeCell ref="U863:V863"/>
    <mergeCell ref="U864:V864"/>
    <mergeCell ref="U865:V865"/>
    <mergeCell ref="U866:V866"/>
    <mergeCell ref="U867:V867"/>
    <mergeCell ref="U868:V868"/>
    <mergeCell ref="U869:V869"/>
    <mergeCell ref="U870:V870"/>
    <mergeCell ref="U871:V871"/>
    <mergeCell ref="U872:V872"/>
    <mergeCell ref="U873:V873"/>
    <mergeCell ref="U874:V874"/>
    <mergeCell ref="U875:V875"/>
    <mergeCell ref="U876:V876"/>
    <mergeCell ref="U877:V877"/>
    <mergeCell ref="U878:V878"/>
    <mergeCell ref="U879:V879"/>
    <mergeCell ref="U880:V880"/>
    <mergeCell ref="U881:V881"/>
    <mergeCell ref="U882:V882"/>
    <mergeCell ref="U883:V883"/>
    <mergeCell ref="U884:V884"/>
    <mergeCell ref="U885:V885"/>
    <mergeCell ref="U886:V886"/>
    <mergeCell ref="U887:V887"/>
    <mergeCell ref="U888:V888"/>
    <mergeCell ref="U889:V889"/>
    <mergeCell ref="U890:V890"/>
    <mergeCell ref="U891:V891"/>
    <mergeCell ref="U892:V892"/>
    <mergeCell ref="U893:V893"/>
    <mergeCell ref="U894:V894"/>
    <mergeCell ref="U895:V895"/>
    <mergeCell ref="U896:V896"/>
    <mergeCell ref="U897:V897"/>
    <mergeCell ref="U898:V898"/>
    <mergeCell ref="U899:V899"/>
    <mergeCell ref="U900:V900"/>
    <mergeCell ref="U901:V901"/>
    <mergeCell ref="U902:V902"/>
    <mergeCell ref="U903:V903"/>
    <mergeCell ref="U904:V904"/>
    <mergeCell ref="U905:V905"/>
    <mergeCell ref="U906:V906"/>
    <mergeCell ref="U907:V907"/>
    <mergeCell ref="U908:V908"/>
    <mergeCell ref="U909:V909"/>
    <mergeCell ref="U910:V910"/>
    <mergeCell ref="U911:V911"/>
    <mergeCell ref="U912:V912"/>
    <mergeCell ref="U913:V913"/>
    <mergeCell ref="U914:V914"/>
    <mergeCell ref="U915:V915"/>
    <mergeCell ref="U916:V916"/>
    <mergeCell ref="U917:V917"/>
    <mergeCell ref="U918:V918"/>
    <mergeCell ref="U919:V919"/>
    <mergeCell ref="U920:V920"/>
    <mergeCell ref="U921:V921"/>
    <mergeCell ref="U922:V922"/>
    <mergeCell ref="U923:V923"/>
    <mergeCell ref="U924:V924"/>
    <mergeCell ref="U925:V925"/>
    <mergeCell ref="U926:V926"/>
    <mergeCell ref="U927:V927"/>
    <mergeCell ref="U928:V928"/>
    <mergeCell ref="U929:V929"/>
    <mergeCell ref="U930:V930"/>
    <mergeCell ref="U931:V931"/>
    <mergeCell ref="U932:V932"/>
    <mergeCell ref="U933:V933"/>
    <mergeCell ref="U934:V934"/>
    <mergeCell ref="U935:V935"/>
    <mergeCell ref="U936:V936"/>
    <mergeCell ref="U937:V937"/>
    <mergeCell ref="U938:V938"/>
    <mergeCell ref="U939:V939"/>
    <mergeCell ref="U940:V940"/>
    <mergeCell ref="U941:V941"/>
    <mergeCell ref="U942:V942"/>
    <mergeCell ref="U943:V943"/>
    <mergeCell ref="U944:V944"/>
    <mergeCell ref="U945:V945"/>
    <mergeCell ref="U946:V946"/>
    <mergeCell ref="U947:V947"/>
    <mergeCell ref="U948:V948"/>
    <mergeCell ref="U949:V949"/>
    <mergeCell ref="U950:V950"/>
    <mergeCell ref="U951:V951"/>
    <mergeCell ref="U952:V952"/>
    <mergeCell ref="U953:V953"/>
    <mergeCell ref="U954:V954"/>
    <mergeCell ref="U955:V955"/>
    <mergeCell ref="U956:V956"/>
    <mergeCell ref="U957:V957"/>
    <mergeCell ref="U958:V958"/>
    <mergeCell ref="U959:V959"/>
    <mergeCell ref="U960:V960"/>
    <mergeCell ref="U961:V961"/>
    <mergeCell ref="U962:V962"/>
    <mergeCell ref="U963:V963"/>
    <mergeCell ref="U964:V964"/>
    <mergeCell ref="U965:V965"/>
    <mergeCell ref="U966:V966"/>
    <mergeCell ref="U967:V967"/>
    <mergeCell ref="U968:V968"/>
    <mergeCell ref="U969:V969"/>
    <mergeCell ref="U970:V970"/>
    <mergeCell ref="U971:V971"/>
    <mergeCell ref="U972:V972"/>
    <mergeCell ref="U973:V973"/>
    <mergeCell ref="U974:V974"/>
    <mergeCell ref="U975:V975"/>
    <mergeCell ref="U976:V976"/>
    <mergeCell ref="U977:V977"/>
    <mergeCell ref="U978:V978"/>
    <mergeCell ref="U979:V979"/>
    <mergeCell ref="U980:V980"/>
    <mergeCell ref="U981:V981"/>
    <mergeCell ref="U982:V982"/>
    <mergeCell ref="U983:V983"/>
    <mergeCell ref="U984:V984"/>
    <mergeCell ref="U985:V985"/>
    <mergeCell ref="U986:V986"/>
    <mergeCell ref="U987:V987"/>
    <mergeCell ref="U988:V988"/>
    <mergeCell ref="U989:V989"/>
    <mergeCell ref="U990:V990"/>
    <mergeCell ref="U991:V991"/>
    <mergeCell ref="U992:V992"/>
    <mergeCell ref="U993:V993"/>
    <mergeCell ref="U994:V994"/>
    <mergeCell ref="U995:V995"/>
    <mergeCell ref="U996:V996"/>
    <mergeCell ref="U997:V997"/>
    <mergeCell ref="U998:V998"/>
    <mergeCell ref="U999:V999"/>
    <mergeCell ref="U1000:V1000"/>
    <mergeCell ref="U1001:V1001"/>
    <mergeCell ref="U1002:V1002"/>
    <mergeCell ref="U1003:V1003"/>
    <mergeCell ref="U1004:V1004"/>
    <mergeCell ref="U1005:V1005"/>
    <mergeCell ref="U1006:V1006"/>
    <mergeCell ref="U1007:V1007"/>
    <mergeCell ref="U1008:V1008"/>
    <mergeCell ref="U1009:V1009"/>
    <mergeCell ref="U1010:V1010"/>
    <mergeCell ref="U1011:V1011"/>
    <mergeCell ref="U1012:V1012"/>
    <mergeCell ref="U1013:V1013"/>
    <mergeCell ref="U1025:V1025"/>
    <mergeCell ref="U1014:V1014"/>
    <mergeCell ref="U1015:V1015"/>
    <mergeCell ref="U1016:V1016"/>
    <mergeCell ref="U1017:V1017"/>
    <mergeCell ref="U1018:V1018"/>
    <mergeCell ref="U1019:V1019"/>
    <mergeCell ref="U1026:V1026"/>
    <mergeCell ref="U1027:V1027"/>
    <mergeCell ref="U1028:V1028"/>
    <mergeCell ref="U1030:V1030"/>
    <mergeCell ref="A1255:V1257"/>
    <mergeCell ref="U1020:V1020"/>
    <mergeCell ref="U1021:V1021"/>
    <mergeCell ref="U1022:V1022"/>
    <mergeCell ref="U1023:V1023"/>
    <mergeCell ref="U1024:V1024"/>
    <mergeCell ref="D1246:O1246"/>
    <mergeCell ref="D1253:O1253"/>
    <mergeCell ref="D1247:O1247"/>
    <mergeCell ref="D1248:O1248"/>
    <mergeCell ref="D1249:O1249"/>
    <mergeCell ref="D1250:O1250"/>
    <mergeCell ref="D1251:O1251"/>
    <mergeCell ref="D1252:O1252"/>
  </mergeCells>
  <dataValidations count="2">
    <dataValidation type="list" allowBlank="1" showInputMessage="1" showErrorMessage="1" prompt="Please select yes or no_x000a_" sqref="S11:T12">
      <formula1>#REF!</formula1>
    </dataValidation>
    <dataValidation type="list" allowBlank="1" showInputMessage="1" showErrorMessage="1" prompt="Please select yes or no_x000a_" sqref="R11:R12">
      <formula1>"Yes, No"</formula1>
    </dataValidation>
  </dataValidations>
  <pageMargins left="0.23622047244094488" right="0.23622047244094488" top="0.74803149606299213" bottom="0.74803149606299213" header="0.31496062992125984" footer="0.31496062992125984"/>
  <pageSetup scale="37" fitToHeight="0" orientation="landscape" r:id="rId1"/>
  <rowBreaks count="3" manualBreakCount="3">
    <brk id="153" max="16383" man="1"/>
    <brk id="909" max="21" man="1"/>
    <brk id="12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4"/>
  <sheetViews>
    <sheetView zoomScaleNormal="100" workbookViewId="0">
      <selection activeCell="E6" sqref="E6"/>
    </sheetView>
  </sheetViews>
  <sheetFormatPr defaultColWidth="0" defaultRowHeight="15" zeroHeight="1" x14ac:dyDescent="0.25"/>
  <cols>
    <col min="1" max="1" width="9.140625" style="155" customWidth="1"/>
    <col min="2" max="2" width="21.85546875" style="155" customWidth="1"/>
    <col min="3" max="3" width="15.5703125" style="155" customWidth="1"/>
    <col min="4" max="4" width="21.85546875" style="155" customWidth="1"/>
    <col min="5" max="5" width="22" style="155" customWidth="1"/>
    <col min="6" max="6" width="18.28515625" style="155" customWidth="1"/>
    <col min="7" max="7" width="18.42578125" style="155" customWidth="1"/>
    <col min="8" max="8" width="18.140625" style="155" customWidth="1"/>
    <col min="9" max="10" width="16.28515625" style="155" customWidth="1"/>
    <col min="11" max="11" width="16.5703125" style="155" customWidth="1"/>
    <col min="12" max="13" width="17.42578125" style="155" customWidth="1"/>
    <col min="14" max="14" width="19" style="155" customWidth="1"/>
    <col min="15" max="16" width="16.7109375" style="155" customWidth="1"/>
    <col min="17" max="17" width="23.7109375" style="155" customWidth="1"/>
    <col min="18" max="18" width="0" style="149" hidden="1" customWidth="1"/>
    <col min="19" max="16384" width="9.140625" style="149" hidden="1"/>
  </cols>
  <sheetData>
    <row r="1" spans="1:17" s="146" customFormat="1" ht="18.75" x14ac:dyDescent="0.25">
      <c r="A1" s="423" t="s">
        <v>1327</v>
      </c>
      <c r="B1" s="423"/>
      <c r="C1" s="423"/>
      <c r="D1" s="423"/>
      <c r="E1" s="423"/>
      <c r="F1" s="423"/>
      <c r="G1" s="423"/>
      <c r="H1" s="423"/>
      <c r="I1" s="423"/>
      <c r="J1" s="147"/>
      <c r="K1" s="147"/>
      <c r="L1" s="147"/>
      <c r="M1" s="147"/>
      <c r="N1" s="147"/>
      <c r="O1" s="147"/>
      <c r="P1" s="147"/>
      <c r="Q1" s="147"/>
    </row>
    <row r="2" spans="1:17" x14ac:dyDescent="0.25">
      <c r="A2" s="421" t="s">
        <v>2135</v>
      </c>
      <c r="B2" s="421"/>
      <c r="C2" s="421"/>
      <c r="D2" s="421"/>
      <c r="E2" s="421"/>
      <c r="F2" s="421"/>
      <c r="G2" s="421"/>
      <c r="H2" s="421"/>
      <c r="I2" s="421"/>
      <c r="J2" s="148"/>
      <c r="K2" s="147"/>
      <c r="L2" s="149"/>
      <c r="M2" s="149"/>
      <c r="N2" s="149"/>
      <c r="O2" s="149"/>
      <c r="P2" s="149"/>
      <c r="Q2" s="149"/>
    </row>
    <row r="3" spans="1:17" s="147" customFormat="1" ht="17.850000000000001" customHeight="1" x14ac:dyDescent="0.25">
      <c r="A3" s="422" t="s">
        <v>1228</v>
      </c>
      <c r="B3" s="422"/>
      <c r="C3" s="422"/>
      <c r="D3" s="422"/>
      <c r="E3" s="422"/>
      <c r="F3" s="422"/>
      <c r="G3" s="422"/>
      <c r="H3" s="422"/>
      <c r="I3" s="422"/>
      <c r="J3" s="82"/>
      <c r="L3" s="82"/>
      <c r="M3" s="82"/>
      <c r="N3" s="82"/>
      <c r="O3" s="82"/>
      <c r="P3" s="82"/>
    </row>
    <row r="4" spans="1:17" s="147" customFormat="1" ht="111.75" customHeight="1" x14ac:dyDescent="0.25">
      <c r="A4" s="83" t="s">
        <v>1333</v>
      </c>
      <c r="B4" s="83" t="s">
        <v>1141</v>
      </c>
      <c r="C4" s="150" t="s">
        <v>1334</v>
      </c>
      <c r="D4" s="83" t="s">
        <v>1229</v>
      </c>
      <c r="E4" s="84" t="s">
        <v>1227</v>
      </c>
      <c r="F4" s="83" t="s">
        <v>1335</v>
      </c>
      <c r="G4" s="83" t="s">
        <v>1226</v>
      </c>
      <c r="H4" s="84" t="s">
        <v>1336</v>
      </c>
      <c r="I4" s="85" t="s">
        <v>1104</v>
      </c>
    </row>
    <row r="5" spans="1:17" s="147" customFormat="1" ht="18" customHeight="1" x14ac:dyDescent="0.25">
      <c r="A5" s="222">
        <v>1</v>
      </c>
      <c r="B5" s="223" t="s">
        <v>1862</v>
      </c>
      <c r="C5" s="223" t="s">
        <v>1863</v>
      </c>
      <c r="D5" s="223" t="s">
        <v>1864</v>
      </c>
      <c r="E5" s="224" t="s">
        <v>1615</v>
      </c>
      <c r="F5" s="224" t="s">
        <v>1615</v>
      </c>
      <c r="G5" s="224" t="s">
        <v>1615</v>
      </c>
      <c r="H5" s="224" t="s">
        <v>1834</v>
      </c>
      <c r="I5" s="222" t="s">
        <v>1865</v>
      </c>
    </row>
    <row r="6" spans="1:17" s="147" customFormat="1" ht="18" customHeight="1" x14ac:dyDescent="0.25">
      <c r="A6" s="222">
        <v>2</v>
      </c>
      <c r="B6" s="223" t="s">
        <v>1866</v>
      </c>
      <c r="C6" s="223" t="s">
        <v>1867</v>
      </c>
      <c r="D6" s="223" t="s">
        <v>1868</v>
      </c>
      <c r="E6" s="224" t="s">
        <v>1615</v>
      </c>
      <c r="F6" s="224" t="s">
        <v>1615</v>
      </c>
      <c r="G6" s="224" t="s">
        <v>1615</v>
      </c>
      <c r="H6" s="224" t="s">
        <v>1834</v>
      </c>
      <c r="I6" s="222" t="s">
        <v>1865</v>
      </c>
    </row>
    <row r="7" spans="1:17" s="147" customFormat="1" ht="18" customHeight="1" x14ac:dyDescent="0.25">
      <c r="A7" s="222">
        <v>3</v>
      </c>
      <c r="B7" s="223" t="s">
        <v>1869</v>
      </c>
      <c r="C7" s="223" t="s">
        <v>1863</v>
      </c>
      <c r="D7" s="223" t="s">
        <v>1864</v>
      </c>
      <c r="E7" s="224" t="s">
        <v>1615</v>
      </c>
      <c r="F7" s="224" t="s">
        <v>1615</v>
      </c>
      <c r="G7" s="224" t="s">
        <v>1615</v>
      </c>
      <c r="H7" s="224" t="s">
        <v>1834</v>
      </c>
      <c r="I7" s="222" t="s">
        <v>1865</v>
      </c>
    </row>
    <row r="8" spans="1:17" s="147" customFormat="1" ht="18" customHeight="1" x14ac:dyDescent="0.25">
      <c r="A8" s="222">
        <v>4</v>
      </c>
      <c r="B8" s="223" t="s">
        <v>1870</v>
      </c>
      <c r="C8" s="223" t="s">
        <v>1871</v>
      </c>
      <c r="D8" s="223" t="s">
        <v>1872</v>
      </c>
      <c r="E8" s="224" t="s">
        <v>1615</v>
      </c>
      <c r="F8" s="224" t="s">
        <v>1615</v>
      </c>
      <c r="G8" s="224" t="s">
        <v>1615</v>
      </c>
      <c r="H8" s="224" t="s">
        <v>1834</v>
      </c>
      <c r="I8" s="222" t="s">
        <v>1865</v>
      </c>
    </row>
    <row r="9" spans="1:17" s="147" customFormat="1" ht="18" customHeight="1" x14ac:dyDescent="0.25">
      <c r="A9" s="222">
        <v>5</v>
      </c>
      <c r="B9" s="223" t="s">
        <v>1873</v>
      </c>
      <c r="C9" s="223" t="s">
        <v>1874</v>
      </c>
      <c r="D9" s="223" t="s">
        <v>1875</v>
      </c>
      <c r="E9" s="224" t="s">
        <v>1615</v>
      </c>
      <c r="F9" s="224" t="s">
        <v>1615</v>
      </c>
      <c r="G9" s="224" t="s">
        <v>1615</v>
      </c>
      <c r="H9" s="224" t="s">
        <v>1834</v>
      </c>
      <c r="I9" s="222" t="s">
        <v>1865</v>
      </c>
    </row>
    <row r="10" spans="1:17" s="147" customFormat="1" ht="18" customHeight="1" x14ac:dyDescent="0.25">
      <c r="A10" s="222">
        <v>6</v>
      </c>
      <c r="B10" s="223" t="s">
        <v>1876</v>
      </c>
      <c r="C10" s="223" t="s">
        <v>1877</v>
      </c>
      <c r="D10" s="223" t="s">
        <v>1868</v>
      </c>
      <c r="E10" s="224" t="s">
        <v>1615</v>
      </c>
      <c r="F10" s="224" t="s">
        <v>1615</v>
      </c>
      <c r="G10" s="224" t="s">
        <v>1615</v>
      </c>
      <c r="H10" s="224" t="s">
        <v>1834</v>
      </c>
      <c r="I10" s="222" t="s">
        <v>1865</v>
      </c>
    </row>
    <row r="11" spans="1:17" s="147" customFormat="1" ht="18" customHeight="1" x14ac:dyDescent="0.25">
      <c r="A11" s="222">
        <v>7</v>
      </c>
      <c r="B11" s="223" t="s">
        <v>1878</v>
      </c>
      <c r="C11" s="223" t="s">
        <v>1879</v>
      </c>
      <c r="D11" s="223" t="s">
        <v>1872</v>
      </c>
      <c r="E11" s="224" t="s">
        <v>1615</v>
      </c>
      <c r="F11" s="224" t="s">
        <v>1615</v>
      </c>
      <c r="G11" s="224" t="s">
        <v>1615</v>
      </c>
      <c r="H11" s="224" t="s">
        <v>1834</v>
      </c>
      <c r="I11" s="222" t="s">
        <v>1865</v>
      </c>
    </row>
    <row r="12" spans="1:17" s="147" customFormat="1" ht="18" customHeight="1" x14ac:dyDescent="0.25">
      <c r="A12" s="222">
        <v>8</v>
      </c>
      <c r="B12" s="223" t="s">
        <v>1880</v>
      </c>
      <c r="C12" s="223" t="s">
        <v>1881</v>
      </c>
      <c r="D12" s="223" t="s">
        <v>1882</v>
      </c>
      <c r="E12" s="224" t="s">
        <v>1615</v>
      </c>
      <c r="F12" s="224" t="s">
        <v>1615</v>
      </c>
      <c r="G12" s="224" t="s">
        <v>1615</v>
      </c>
      <c r="H12" s="224" t="s">
        <v>1834</v>
      </c>
      <c r="I12" s="222" t="s">
        <v>1865</v>
      </c>
    </row>
    <row r="13" spans="1:17" s="147" customFormat="1" ht="18" customHeight="1" x14ac:dyDescent="0.25">
      <c r="A13" s="222">
        <v>9</v>
      </c>
      <c r="B13" s="223" t="s">
        <v>1883</v>
      </c>
      <c r="C13" s="223" t="s">
        <v>1884</v>
      </c>
      <c r="D13" s="223" t="s">
        <v>1872</v>
      </c>
      <c r="E13" s="224" t="s">
        <v>1615</v>
      </c>
      <c r="F13" s="224" t="s">
        <v>1615</v>
      </c>
      <c r="G13" s="224" t="s">
        <v>1615</v>
      </c>
      <c r="H13" s="224" t="s">
        <v>1834</v>
      </c>
      <c r="I13" s="222" t="s">
        <v>1865</v>
      </c>
    </row>
    <row r="14" spans="1:17" s="147" customFormat="1" ht="18" customHeight="1" x14ac:dyDescent="0.25">
      <c r="A14" s="222">
        <v>10</v>
      </c>
      <c r="B14" s="223" t="s">
        <v>1885</v>
      </c>
      <c r="C14" s="223" t="s">
        <v>1886</v>
      </c>
      <c r="D14" s="223" t="s">
        <v>1887</v>
      </c>
      <c r="E14" s="224" t="s">
        <v>1615</v>
      </c>
      <c r="F14" s="224" t="s">
        <v>1615</v>
      </c>
      <c r="G14" s="224" t="s">
        <v>1615</v>
      </c>
      <c r="H14" s="224" t="s">
        <v>1834</v>
      </c>
      <c r="I14" s="222" t="s">
        <v>1865</v>
      </c>
    </row>
    <row r="15" spans="1:17" s="147" customFormat="1" ht="18" customHeight="1" x14ac:dyDescent="0.25">
      <c r="A15" s="222">
        <v>11</v>
      </c>
      <c r="B15" s="223" t="s">
        <v>1888</v>
      </c>
      <c r="C15" s="223" t="s">
        <v>1889</v>
      </c>
      <c r="D15" s="223" t="s">
        <v>1890</v>
      </c>
      <c r="E15" s="224" t="s">
        <v>1615</v>
      </c>
      <c r="F15" s="224" t="s">
        <v>1615</v>
      </c>
      <c r="G15" s="224" t="s">
        <v>1615</v>
      </c>
      <c r="H15" s="224" t="s">
        <v>1834</v>
      </c>
      <c r="I15" s="222" t="s">
        <v>1865</v>
      </c>
    </row>
    <row r="16" spans="1:17" s="147" customFormat="1" ht="18" customHeight="1" x14ac:dyDescent="0.25">
      <c r="A16" s="222"/>
      <c r="B16" s="223"/>
      <c r="C16" s="223"/>
      <c r="D16" s="223"/>
      <c r="E16" s="224"/>
      <c r="F16" s="224"/>
      <c r="G16" s="224"/>
      <c r="H16" s="224"/>
      <c r="I16" s="222"/>
    </row>
    <row r="17" spans="1:9" s="147" customFormat="1" ht="18" customHeight="1" x14ac:dyDescent="0.25">
      <c r="A17" s="222"/>
      <c r="B17" s="223"/>
      <c r="C17" s="223"/>
      <c r="D17" s="223"/>
      <c r="E17" s="224"/>
      <c r="F17" s="224"/>
      <c r="G17" s="224"/>
      <c r="H17" s="224"/>
      <c r="I17" s="222"/>
    </row>
    <row r="18" spans="1:9" s="147" customFormat="1" ht="18" customHeight="1" x14ac:dyDescent="0.25">
      <c r="A18" s="222"/>
      <c r="B18" s="223"/>
      <c r="C18" s="223"/>
      <c r="D18" s="223"/>
      <c r="E18" s="224"/>
      <c r="F18" s="224"/>
      <c r="G18" s="224"/>
      <c r="H18" s="224"/>
      <c r="I18" s="222"/>
    </row>
    <row r="19" spans="1:9" s="147" customFormat="1" ht="18" customHeight="1" x14ac:dyDescent="0.25">
      <c r="A19" s="222"/>
      <c r="B19" s="223"/>
      <c r="C19" s="223"/>
      <c r="D19" s="223"/>
      <c r="E19" s="224"/>
      <c r="F19" s="224"/>
      <c r="G19" s="224"/>
      <c r="H19" s="224"/>
      <c r="I19" s="222"/>
    </row>
    <row r="20" spans="1:9" s="147" customFormat="1" ht="18" customHeight="1" x14ac:dyDescent="0.25">
      <c r="A20" s="222"/>
      <c r="B20" s="223"/>
      <c r="C20" s="223"/>
      <c r="D20" s="223"/>
      <c r="E20" s="224"/>
      <c r="F20" s="224"/>
      <c r="G20" s="224"/>
      <c r="H20" s="224"/>
      <c r="I20" s="222"/>
    </row>
    <row r="21" spans="1:9" s="147" customFormat="1" ht="18" customHeight="1" x14ac:dyDescent="0.25">
      <c r="A21" s="222"/>
      <c r="B21" s="223"/>
      <c r="C21" s="223"/>
      <c r="D21" s="223"/>
      <c r="E21" s="224"/>
      <c r="F21" s="224"/>
      <c r="G21" s="224"/>
      <c r="H21" s="224"/>
      <c r="I21" s="222"/>
    </row>
    <row r="22" spans="1:9" s="147" customFormat="1" ht="18" customHeight="1" x14ac:dyDescent="0.25">
      <c r="A22" s="222"/>
      <c r="B22" s="223"/>
      <c r="C22" s="223"/>
      <c r="D22" s="223"/>
      <c r="E22" s="224"/>
      <c r="F22" s="224"/>
      <c r="G22" s="224"/>
      <c r="H22" s="224"/>
      <c r="I22" s="222"/>
    </row>
    <row r="23" spans="1:9" s="147" customFormat="1" ht="18" customHeight="1" x14ac:dyDescent="0.25">
      <c r="A23" s="222"/>
      <c r="B23" s="223"/>
      <c r="C23" s="223"/>
      <c r="D23" s="223"/>
      <c r="E23" s="224"/>
      <c r="F23" s="224"/>
      <c r="G23" s="224"/>
      <c r="H23" s="224"/>
      <c r="I23" s="222"/>
    </row>
    <row r="24" spans="1:9" s="147" customFormat="1" ht="18" customHeight="1" x14ac:dyDescent="0.25">
      <c r="A24" s="222"/>
      <c r="B24" s="223"/>
      <c r="C24" s="223"/>
      <c r="D24" s="223"/>
      <c r="E24" s="224"/>
      <c r="F24" s="224"/>
      <c r="G24" s="224"/>
      <c r="H24" s="224"/>
      <c r="I24" s="222"/>
    </row>
    <row r="25" spans="1:9" s="147" customFormat="1" ht="18" customHeight="1" x14ac:dyDescent="0.25">
      <c r="A25" s="222"/>
      <c r="B25" s="223"/>
      <c r="C25" s="223"/>
      <c r="D25" s="223"/>
      <c r="E25" s="224"/>
      <c r="F25" s="224"/>
      <c r="G25" s="224"/>
      <c r="H25" s="224"/>
      <c r="I25" s="222"/>
    </row>
    <row r="26" spans="1:9" s="147" customFormat="1" ht="18" customHeight="1" x14ac:dyDescent="0.25">
      <c r="A26" s="222"/>
      <c r="B26" s="223"/>
      <c r="C26" s="223"/>
      <c r="D26" s="223"/>
      <c r="E26" s="224"/>
      <c r="F26" s="224"/>
      <c r="G26" s="224"/>
      <c r="H26" s="224"/>
      <c r="I26" s="222"/>
    </row>
    <row r="27" spans="1:9" s="147" customFormat="1" ht="18" customHeight="1" x14ac:dyDescent="0.25">
      <c r="A27" s="222"/>
      <c r="B27" s="223"/>
      <c r="C27" s="223"/>
      <c r="D27" s="223"/>
      <c r="E27" s="224"/>
      <c r="F27" s="224"/>
      <c r="G27" s="224"/>
      <c r="H27" s="224"/>
      <c r="I27" s="222"/>
    </row>
    <row r="28" spans="1:9" s="147" customFormat="1" ht="18" customHeight="1" x14ac:dyDescent="0.25">
      <c r="A28" s="222"/>
      <c r="B28" s="223"/>
      <c r="C28" s="223"/>
      <c r="D28" s="223"/>
      <c r="E28" s="224"/>
      <c r="F28" s="224"/>
      <c r="G28" s="224"/>
      <c r="H28" s="224"/>
      <c r="I28" s="222"/>
    </row>
    <row r="29" spans="1:9" s="147" customFormat="1" ht="18" customHeight="1" x14ac:dyDescent="0.25">
      <c r="A29" s="222"/>
      <c r="B29" s="223"/>
      <c r="C29" s="223"/>
      <c r="D29" s="223"/>
      <c r="E29" s="224"/>
      <c r="F29" s="224"/>
      <c r="G29" s="224"/>
      <c r="H29" s="224"/>
      <c r="I29" s="222"/>
    </row>
    <row r="30" spans="1:9" s="147" customFormat="1" ht="18" customHeight="1" x14ac:dyDescent="0.25">
      <c r="A30" s="222"/>
      <c r="B30" s="223"/>
      <c r="C30" s="223"/>
      <c r="D30" s="223"/>
      <c r="E30" s="224"/>
      <c r="F30" s="224"/>
      <c r="G30" s="224"/>
      <c r="H30" s="224"/>
      <c r="I30" s="222"/>
    </row>
    <row r="31" spans="1:9" s="147" customFormat="1" ht="18" customHeight="1" x14ac:dyDescent="0.25">
      <c r="A31" s="222"/>
      <c r="B31" s="223"/>
      <c r="C31" s="223"/>
      <c r="D31" s="223"/>
      <c r="E31" s="224"/>
      <c r="F31" s="224"/>
      <c r="G31" s="224"/>
      <c r="H31" s="224"/>
      <c r="I31" s="222"/>
    </row>
    <row r="32" spans="1:9" s="147" customFormat="1" ht="18" customHeight="1" x14ac:dyDescent="0.25">
      <c r="A32" s="222"/>
      <c r="B32" s="223"/>
      <c r="C32" s="223"/>
      <c r="D32" s="223"/>
      <c r="E32" s="224"/>
      <c r="F32" s="224"/>
      <c r="G32" s="224"/>
      <c r="H32" s="224"/>
      <c r="I32" s="222"/>
    </row>
    <row r="33" spans="1:9" s="147" customFormat="1" ht="18" customHeight="1" x14ac:dyDescent="0.25">
      <c r="A33" s="222"/>
      <c r="B33" s="223"/>
      <c r="C33" s="223"/>
      <c r="D33" s="223"/>
      <c r="E33" s="224"/>
      <c r="F33" s="224"/>
      <c r="G33" s="224"/>
      <c r="H33" s="224"/>
      <c r="I33" s="222"/>
    </row>
    <row r="34" spans="1:9" s="147" customFormat="1" ht="18" customHeight="1" x14ac:dyDescent="0.25">
      <c r="A34" s="222"/>
      <c r="B34" s="223"/>
      <c r="C34" s="223"/>
      <c r="D34" s="223"/>
      <c r="E34" s="224"/>
      <c r="F34" s="224"/>
      <c r="G34" s="224"/>
      <c r="H34" s="224"/>
      <c r="I34" s="222"/>
    </row>
    <row r="35" spans="1:9" s="147" customFormat="1" ht="18" customHeight="1" x14ac:dyDescent="0.25">
      <c r="A35" s="222"/>
      <c r="B35" s="223"/>
      <c r="C35" s="223"/>
      <c r="D35" s="223"/>
      <c r="E35" s="224"/>
      <c r="F35" s="224"/>
      <c r="G35" s="224"/>
      <c r="H35" s="224"/>
      <c r="I35" s="222"/>
    </row>
    <row r="36" spans="1:9" s="147" customFormat="1" ht="18" customHeight="1" x14ac:dyDescent="0.25">
      <c r="A36" s="222"/>
      <c r="B36" s="223"/>
      <c r="C36" s="223"/>
      <c r="D36" s="223"/>
      <c r="E36" s="224"/>
      <c r="F36" s="224"/>
      <c r="G36" s="224"/>
      <c r="H36" s="224"/>
      <c r="I36" s="222"/>
    </row>
    <row r="37" spans="1:9" s="147" customFormat="1" ht="18" customHeight="1" x14ac:dyDescent="0.25">
      <c r="A37" s="222"/>
      <c r="B37" s="223"/>
      <c r="C37" s="223"/>
      <c r="D37" s="223"/>
      <c r="E37" s="224"/>
      <c r="F37" s="224"/>
      <c r="G37" s="224"/>
      <c r="H37" s="224"/>
      <c r="I37" s="222"/>
    </row>
    <row r="38" spans="1:9" s="147" customFormat="1" ht="18" customHeight="1" x14ac:dyDescent="0.25">
      <c r="A38" s="222"/>
      <c r="B38" s="223"/>
      <c r="C38" s="223"/>
      <c r="D38" s="223"/>
      <c r="E38" s="224"/>
      <c r="F38" s="224"/>
      <c r="G38" s="224"/>
      <c r="H38" s="224"/>
      <c r="I38" s="222"/>
    </row>
    <row r="39" spans="1:9" s="147" customFormat="1" ht="18" customHeight="1" x14ac:dyDescent="0.25">
      <c r="A39" s="222"/>
      <c r="B39" s="223"/>
      <c r="C39" s="223"/>
      <c r="D39" s="223"/>
      <c r="E39" s="224"/>
      <c r="F39" s="224"/>
      <c r="G39" s="224"/>
      <c r="H39" s="224"/>
      <c r="I39" s="222"/>
    </row>
    <row r="40" spans="1:9" s="147" customFormat="1" ht="18" customHeight="1" x14ac:dyDescent="0.25">
      <c r="A40" s="222"/>
      <c r="B40" s="223"/>
      <c r="C40" s="223"/>
      <c r="D40" s="223"/>
      <c r="E40" s="224"/>
      <c r="F40" s="224"/>
      <c r="G40" s="224"/>
      <c r="H40" s="224"/>
      <c r="I40" s="222"/>
    </row>
    <row r="41" spans="1:9" s="147" customFormat="1" ht="18" customHeight="1" x14ac:dyDescent="0.25">
      <c r="A41" s="222"/>
      <c r="B41" s="223"/>
      <c r="C41" s="223"/>
      <c r="D41" s="223"/>
      <c r="E41" s="224"/>
      <c r="F41" s="224"/>
      <c r="G41" s="224"/>
      <c r="H41" s="224"/>
      <c r="I41" s="222"/>
    </row>
    <row r="42" spans="1:9" s="147" customFormat="1" ht="18" customHeight="1" x14ac:dyDescent="0.25">
      <c r="A42" s="222"/>
      <c r="B42" s="223"/>
      <c r="C42" s="223"/>
      <c r="D42" s="223"/>
      <c r="E42" s="224"/>
      <c r="F42" s="224"/>
      <c r="G42" s="224"/>
      <c r="H42" s="224"/>
      <c r="I42" s="222"/>
    </row>
    <row r="43" spans="1:9" s="147" customFormat="1" ht="18" customHeight="1" x14ac:dyDescent="0.25">
      <c r="A43" s="222"/>
      <c r="B43" s="223"/>
      <c r="C43" s="223"/>
      <c r="D43" s="223"/>
      <c r="E43" s="224"/>
      <c r="F43" s="224"/>
      <c r="G43" s="224"/>
      <c r="H43" s="224"/>
      <c r="I43" s="222"/>
    </row>
    <row r="44" spans="1:9" s="147" customFormat="1" ht="18" customHeight="1" x14ac:dyDescent="0.25">
      <c r="A44" s="222"/>
      <c r="B44" s="223"/>
      <c r="C44" s="223"/>
      <c r="D44" s="223"/>
      <c r="E44" s="224"/>
      <c r="F44" s="224"/>
      <c r="G44" s="224"/>
      <c r="H44" s="224"/>
      <c r="I44" s="222"/>
    </row>
    <row r="45" spans="1:9" s="147" customFormat="1" ht="18" customHeight="1" x14ac:dyDescent="0.25">
      <c r="A45" s="222"/>
      <c r="B45" s="223"/>
      <c r="C45" s="223"/>
      <c r="D45" s="223"/>
      <c r="E45" s="224"/>
      <c r="F45" s="224"/>
      <c r="G45" s="224"/>
      <c r="H45" s="224"/>
      <c r="I45" s="222"/>
    </row>
    <row r="46" spans="1:9" s="147" customFormat="1" ht="18" customHeight="1" x14ac:dyDescent="0.25">
      <c r="A46" s="222"/>
      <c r="B46" s="223"/>
      <c r="C46" s="223"/>
      <c r="D46" s="223"/>
      <c r="E46" s="224"/>
      <c r="F46" s="224"/>
      <c r="G46" s="224"/>
      <c r="H46" s="224"/>
      <c r="I46" s="222"/>
    </row>
    <row r="47" spans="1:9" s="147" customFormat="1" ht="18" customHeight="1" x14ac:dyDescent="0.25">
      <c r="A47" s="222"/>
      <c r="B47" s="223"/>
      <c r="C47" s="223"/>
      <c r="D47" s="223"/>
      <c r="E47" s="224"/>
      <c r="F47" s="224"/>
      <c r="G47" s="224"/>
      <c r="H47" s="224"/>
      <c r="I47" s="222"/>
    </row>
    <row r="48" spans="1:9" s="147" customFormat="1" ht="18" customHeight="1" x14ac:dyDescent="0.25">
      <c r="A48" s="222"/>
      <c r="B48" s="223"/>
      <c r="C48" s="223"/>
      <c r="D48" s="223"/>
      <c r="E48" s="224"/>
      <c r="F48" s="224"/>
      <c r="G48" s="224"/>
      <c r="H48" s="224"/>
      <c r="I48" s="222"/>
    </row>
    <row r="49" spans="1:9" s="147" customFormat="1" ht="18" customHeight="1" x14ac:dyDescent="0.25">
      <c r="A49" s="222"/>
      <c r="B49" s="223"/>
      <c r="C49" s="223"/>
      <c r="D49" s="223"/>
      <c r="E49" s="224"/>
      <c r="F49" s="224"/>
      <c r="G49" s="224"/>
      <c r="H49" s="224"/>
      <c r="I49" s="222"/>
    </row>
    <row r="50" spans="1:9" s="147" customFormat="1" ht="18" customHeight="1" x14ac:dyDescent="0.25">
      <c r="A50" s="222"/>
      <c r="B50" s="223"/>
      <c r="C50" s="223"/>
      <c r="D50" s="223"/>
      <c r="E50" s="224"/>
      <c r="F50" s="224"/>
      <c r="G50" s="224"/>
      <c r="H50" s="224"/>
      <c r="I50" s="222"/>
    </row>
    <row r="51" spans="1:9" s="147" customFormat="1" ht="18" customHeight="1" x14ac:dyDescent="0.25">
      <c r="A51" s="222"/>
      <c r="B51" s="223"/>
      <c r="C51" s="223"/>
      <c r="D51" s="223"/>
      <c r="E51" s="224"/>
      <c r="F51" s="224"/>
      <c r="G51" s="224"/>
      <c r="H51" s="224"/>
      <c r="I51" s="222"/>
    </row>
    <row r="52" spans="1:9" s="147" customFormat="1" ht="18" customHeight="1" x14ac:dyDescent="0.25">
      <c r="A52" s="222"/>
      <c r="B52" s="223"/>
      <c r="C52" s="223"/>
      <c r="D52" s="223"/>
      <c r="E52" s="224"/>
      <c r="F52" s="224"/>
      <c r="G52" s="224"/>
      <c r="H52" s="224"/>
      <c r="I52" s="222"/>
    </row>
    <row r="53" spans="1:9" s="147" customFormat="1" ht="18" customHeight="1" x14ac:dyDescent="0.25">
      <c r="A53" s="222"/>
      <c r="B53" s="223"/>
      <c r="C53" s="223"/>
      <c r="D53" s="223"/>
      <c r="E53" s="224"/>
      <c r="F53" s="224"/>
      <c r="G53" s="224"/>
      <c r="H53" s="224"/>
      <c r="I53" s="222"/>
    </row>
    <row r="54" spans="1:9" s="147" customFormat="1" ht="18" customHeight="1" x14ac:dyDescent="0.25">
      <c r="A54" s="222"/>
      <c r="B54" s="223"/>
      <c r="C54" s="223"/>
      <c r="D54" s="223"/>
      <c r="E54" s="224"/>
      <c r="F54" s="224"/>
      <c r="G54" s="224"/>
      <c r="H54" s="224"/>
      <c r="I54" s="222"/>
    </row>
    <row r="55" spans="1:9" s="147" customFormat="1" ht="18" customHeight="1" x14ac:dyDescent="0.25">
      <c r="A55" s="222"/>
      <c r="B55" s="223"/>
      <c r="C55" s="223"/>
      <c r="D55" s="223"/>
      <c r="E55" s="224"/>
      <c r="F55" s="224"/>
      <c r="G55" s="224"/>
      <c r="H55" s="224"/>
      <c r="I55" s="222"/>
    </row>
    <row r="56" spans="1:9" s="147" customFormat="1" ht="18" customHeight="1" x14ac:dyDescent="0.25">
      <c r="A56" s="222"/>
      <c r="B56" s="223"/>
      <c r="C56" s="223"/>
      <c r="D56" s="223"/>
      <c r="E56" s="224"/>
      <c r="F56" s="224"/>
      <c r="G56" s="224"/>
      <c r="H56" s="224"/>
      <c r="I56" s="222"/>
    </row>
    <row r="57" spans="1:9" s="147" customFormat="1" ht="18" customHeight="1" x14ac:dyDescent="0.25">
      <c r="A57" s="222"/>
      <c r="B57" s="223"/>
      <c r="C57" s="223"/>
      <c r="D57" s="223"/>
      <c r="E57" s="224"/>
      <c r="F57" s="224"/>
      <c r="G57" s="224"/>
      <c r="H57" s="224"/>
      <c r="I57" s="222"/>
    </row>
    <row r="58" spans="1:9" s="147" customFormat="1" ht="18" customHeight="1" x14ac:dyDescent="0.25">
      <c r="A58" s="222"/>
      <c r="B58" s="223"/>
      <c r="C58" s="223"/>
      <c r="D58" s="223"/>
      <c r="E58" s="224"/>
      <c r="F58" s="224"/>
      <c r="G58" s="224"/>
      <c r="H58" s="224"/>
      <c r="I58" s="222"/>
    </row>
    <row r="59" spans="1:9" s="147" customFormat="1" ht="18" customHeight="1" x14ac:dyDescent="0.25">
      <c r="A59" s="222"/>
      <c r="B59" s="223"/>
      <c r="C59" s="223"/>
      <c r="D59" s="223"/>
      <c r="E59" s="224"/>
      <c r="F59" s="224"/>
      <c r="G59" s="224"/>
      <c r="H59" s="224"/>
      <c r="I59" s="222"/>
    </row>
    <row r="60" spans="1:9" s="147" customFormat="1" ht="18" customHeight="1" x14ac:dyDescent="0.25">
      <c r="A60" s="222"/>
      <c r="B60" s="223"/>
      <c r="C60" s="223"/>
      <c r="D60" s="223"/>
      <c r="E60" s="224"/>
      <c r="F60" s="224"/>
      <c r="G60" s="224"/>
      <c r="H60" s="224"/>
      <c r="I60" s="222"/>
    </row>
    <row r="61" spans="1:9" s="147" customFormat="1" ht="18" customHeight="1" x14ac:dyDescent="0.25">
      <c r="A61" s="222"/>
      <c r="B61" s="223"/>
      <c r="C61" s="223"/>
      <c r="D61" s="223"/>
      <c r="E61" s="224"/>
      <c r="F61" s="224"/>
      <c r="G61" s="224"/>
      <c r="H61" s="224"/>
      <c r="I61" s="222"/>
    </row>
    <row r="62" spans="1:9" s="147" customFormat="1" ht="18" customHeight="1" x14ac:dyDescent="0.25">
      <c r="A62" s="222"/>
      <c r="B62" s="223"/>
      <c r="C62" s="223"/>
      <c r="D62" s="223"/>
      <c r="E62" s="224"/>
      <c r="F62" s="224"/>
      <c r="G62" s="224"/>
      <c r="H62" s="224"/>
      <c r="I62" s="222"/>
    </row>
    <row r="63" spans="1:9" s="147" customFormat="1" ht="18" customHeight="1" x14ac:dyDescent="0.25">
      <c r="A63" s="222"/>
      <c r="B63" s="223"/>
      <c r="C63" s="223"/>
      <c r="D63" s="223"/>
      <c r="E63" s="224"/>
      <c r="F63" s="224"/>
      <c r="G63" s="224"/>
      <c r="H63" s="224"/>
      <c r="I63" s="222"/>
    </row>
    <row r="64" spans="1:9" s="147" customFormat="1" ht="18" customHeight="1" x14ac:dyDescent="0.25">
      <c r="A64" s="222"/>
      <c r="B64" s="223"/>
      <c r="C64" s="223"/>
      <c r="D64" s="223"/>
      <c r="E64" s="224"/>
      <c r="F64" s="224"/>
      <c r="G64" s="224"/>
      <c r="H64" s="224"/>
      <c r="I64" s="222"/>
    </row>
    <row r="65" spans="1:9" s="147" customFormat="1" ht="18" customHeight="1" x14ac:dyDescent="0.25">
      <c r="A65" s="222"/>
      <c r="B65" s="223"/>
      <c r="C65" s="223"/>
      <c r="D65" s="223"/>
      <c r="E65" s="224"/>
      <c r="F65" s="224"/>
      <c r="G65" s="224"/>
      <c r="H65" s="224"/>
      <c r="I65" s="222"/>
    </row>
    <row r="66" spans="1:9" s="147" customFormat="1" ht="18" customHeight="1" x14ac:dyDescent="0.25">
      <c r="A66" s="222"/>
      <c r="B66" s="223"/>
      <c r="C66" s="223"/>
      <c r="D66" s="223"/>
      <c r="E66" s="224"/>
      <c r="F66" s="224"/>
      <c r="G66" s="224"/>
      <c r="H66" s="224"/>
      <c r="I66" s="222"/>
    </row>
    <row r="67" spans="1:9" s="147" customFormat="1" ht="18" customHeight="1" x14ac:dyDescent="0.25">
      <c r="A67" s="222"/>
      <c r="B67" s="223"/>
      <c r="C67" s="223"/>
      <c r="D67" s="223"/>
      <c r="E67" s="224"/>
      <c r="F67" s="224"/>
      <c r="G67" s="224"/>
      <c r="H67" s="224"/>
      <c r="I67" s="222"/>
    </row>
    <row r="68" spans="1:9" s="147" customFormat="1" ht="18" customHeight="1" x14ac:dyDescent="0.25">
      <c r="A68" s="222"/>
      <c r="B68" s="223"/>
      <c r="C68" s="223"/>
      <c r="D68" s="223"/>
      <c r="E68" s="224"/>
      <c r="F68" s="224"/>
      <c r="G68" s="224"/>
      <c r="H68" s="224"/>
      <c r="I68" s="222"/>
    </row>
    <row r="69" spans="1:9" s="147" customFormat="1" ht="18" customHeight="1" x14ac:dyDescent="0.25">
      <c r="A69" s="222"/>
      <c r="B69" s="223"/>
      <c r="C69" s="223"/>
      <c r="D69" s="223"/>
      <c r="E69" s="224"/>
      <c r="F69" s="224"/>
      <c r="G69" s="224"/>
      <c r="H69" s="224"/>
      <c r="I69" s="222"/>
    </row>
    <row r="70" spans="1:9" s="147" customFormat="1" ht="18" customHeight="1" x14ac:dyDescent="0.25">
      <c r="A70" s="222"/>
      <c r="B70" s="223"/>
      <c r="C70" s="223"/>
      <c r="D70" s="223"/>
      <c r="E70" s="224"/>
      <c r="F70" s="224"/>
      <c r="G70" s="224"/>
      <c r="H70" s="224"/>
      <c r="I70" s="222"/>
    </row>
    <row r="71" spans="1:9" s="147" customFormat="1" ht="18" customHeight="1" x14ac:dyDescent="0.25">
      <c r="A71" s="222"/>
      <c r="B71" s="223"/>
      <c r="C71" s="223"/>
      <c r="D71" s="223"/>
      <c r="E71" s="224"/>
      <c r="F71" s="224"/>
      <c r="G71" s="224"/>
      <c r="H71" s="224"/>
      <c r="I71" s="222"/>
    </row>
    <row r="72" spans="1:9" s="147" customFormat="1" ht="18" customHeight="1" x14ac:dyDescent="0.25">
      <c r="A72" s="222"/>
      <c r="B72" s="223"/>
      <c r="C72" s="223"/>
      <c r="D72" s="223"/>
      <c r="E72" s="224"/>
      <c r="F72" s="224"/>
      <c r="G72" s="224"/>
      <c r="H72" s="224"/>
      <c r="I72" s="222"/>
    </row>
    <row r="73" spans="1:9" s="147" customFormat="1" ht="18" customHeight="1" x14ac:dyDescent="0.25">
      <c r="A73" s="222"/>
      <c r="B73" s="223"/>
      <c r="C73" s="223"/>
      <c r="D73" s="223"/>
      <c r="E73" s="224"/>
      <c r="F73" s="224"/>
      <c r="G73" s="224"/>
      <c r="H73" s="224"/>
      <c r="I73" s="222"/>
    </row>
    <row r="74" spans="1:9" s="147" customFormat="1" ht="18" customHeight="1" x14ac:dyDescent="0.25">
      <c r="A74" s="222"/>
      <c r="B74" s="223"/>
      <c r="C74" s="223"/>
      <c r="D74" s="223"/>
      <c r="E74" s="224"/>
      <c r="F74" s="224"/>
      <c r="G74" s="224"/>
      <c r="H74" s="224"/>
      <c r="I74" s="222"/>
    </row>
    <row r="75" spans="1:9" s="147" customFormat="1" ht="18" customHeight="1" x14ac:dyDescent="0.25">
      <c r="A75" s="222"/>
      <c r="B75" s="223"/>
      <c r="C75" s="223"/>
      <c r="D75" s="223"/>
      <c r="E75" s="224"/>
      <c r="F75" s="224"/>
      <c r="G75" s="224"/>
      <c r="H75" s="224"/>
      <c r="I75" s="222"/>
    </row>
    <row r="76" spans="1:9" s="147" customFormat="1" ht="18" customHeight="1" x14ac:dyDescent="0.25">
      <c r="A76" s="222"/>
      <c r="B76" s="223"/>
      <c r="C76" s="223"/>
      <c r="D76" s="223"/>
      <c r="E76" s="224"/>
      <c r="F76" s="224"/>
      <c r="G76" s="224"/>
      <c r="H76" s="224"/>
      <c r="I76" s="222"/>
    </row>
    <row r="77" spans="1:9" s="147" customFormat="1" ht="18" customHeight="1" x14ac:dyDescent="0.25">
      <c r="A77" s="222"/>
      <c r="B77" s="223"/>
      <c r="C77" s="223"/>
      <c r="D77" s="223"/>
      <c r="E77" s="224"/>
      <c r="F77" s="224"/>
      <c r="G77" s="224"/>
      <c r="H77" s="224"/>
      <c r="I77" s="222"/>
    </row>
    <row r="78" spans="1:9" s="147" customFormat="1" ht="18" customHeight="1" x14ac:dyDescent="0.25">
      <c r="A78" s="222"/>
      <c r="B78" s="223"/>
      <c r="C78" s="223"/>
      <c r="D78" s="223"/>
      <c r="E78" s="224"/>
      <c r="F78" s="224"/>
      <c r="G78" s="224"/>
      <c r="H78" s="224"/>
      <c r="I78" s="222"/>
    </row>
    <row r="79" spans="1:9" s="147" customFormat="1" ht="18" customHeight="1" x14ac:dyDescent="0.25">
      <c r="A79" s="222"/>
      <c r="B79" s="223"/>
      <c r="C79" s="223"/>
      <c r="D79" s="223"/>
      <c r="E79" s="224"/>
      <c r="F79" s="224"/>
      <c r="G79" s="224"/>
      <c r="H79" s="224"/>
      <c r="I79" s="222"/>
    </row>
    <row r="80" spans="1:9" s="147" customFormat="1" ht="18" customHeight="1" x14ac:dyDescent="0.25">
      <c r="A80" s="222"/>
      <c r="B80" s="223"/>
      <c r="C80" s="223"/>
      <c r="D80" s="223"/>
      <c r="E80" s="224"/>
      <c r="F80" s="224"/>
      <c r="G80" s="224"/>
      <c r="H80" s="224"/>
      <c r="I80" s="222"/>
    </row>
    <row r="81" spans="1:9" s="147" customFormat="1" ht="18" customHeight="1" x14ac:dyDescent="0.25">
      <c r="A81" s="222"/>
      <c r="B81" s="223"/>
      <c r="C81" s="223"/>
      <c r="D81" s="223"/>
      <c r="E81" s="224"/>
      <c r="F81" s="224"/>
      <c r="G81" s="224"/>
      <c r="H81" s="224"/>
      <c r="I81" s="222"/>
    </row>
    <row r="82" spans="1:9" s="147" customFormat="1" ht="18" customHeight="1" x14ac:dyDescent="0.25">
      <c r="A82" s="222"/>
      <c r="B82" s="223"/>
      <c r="C82" s="223"/>
      <c r="D82" s="223"/>
      <c r="E82" s="224"/>
      <c r="F82" s="224"/>
      <c r="G82" s="224"/>
      <c r="H82" s="224"/>
      <c r="I82" s="222"/>
    </row>
    <row r="83" spans="1:9" s="147" customFormat="1" ht="18" customHeight="1" x14ac:dyDescent="0.25">
      <c r="A83" s="222"/>
      <c r="B83" s="223"/>
      <c r="C83" s="223"/>
      <c r="D83" s="223"/>
      <c r="E83" s="224"/>
      <c r="F83" s="224"/>
      <c r="G83" s="224"/>
      <c r="H83" s="224"/>
      <c r="I83" s="222"/>
    </row>
    <row r="84" spans="1:9" s="147" customFormat="1" ht="18" customHeight="1" x14ac:dyDescent="0.25">
      <c r="A84" s="222"/>
      <c r="B84" s="223"/>
      <c r="C84" s="223"/>
      <c r="D84" s="223"/>
      <c r="E84" s="224"/>
      <c r="F84" s="224"/>
      <c r="G84" s="224"/>
      <c r="H84" s="224"/>
      <c r="I84" s="222"/>
    </row>
    <row r="85" spans="1:9" s="147" customFormat="1" ht="18" customHeight="1" x14ac:dyDescent="0.25">
      <c r="A85" s="222"/>
      <c r="B85" s="223"/>
      <c r="C85" s="223"/>
      <c r="D85" s="223"/>
      <c r="E85" s="224"/>
      <c r="F85" s="224"/>
      <c r="G85" s="224"/>
      <c r="H85" s="224"/>
      <c r="I85" s="222"/>
    </row>
    <row r="86" spans="1:9" s="147" customFormat="1" ht="18" customHeight="1" x14ac:dyDescent="0.25">
      <c r="A86" s="222"/>
      <c r="B86" s="223"/>
      <c r="C86" s="223"/>
      <c r="D86" s="223"/>
      <c r="E86" s="224"/>
      <c r="F86" s="224"/>
      <c r="G86" s="224"/>
      <c r="H86" s="224"/>
      <c r="I86" s="222"/>
    </row>
    <row r="87" spans="1:9" s="147" customFormat="1" ht="18" customHeight="1" x14ac:dyDescent="0.25">
      <c r="A87" s="222"/>
      <c r="B87" s="223"/>
      <c r="C87" s="223"/>
      <c r="D87" s="223"/>
      <c r="E87" s="224"/>
      <c r="F87" s="224"/>
      <c r="G87" s="224"/>
      <c r="H87" s="224"/>
      <c r="I87" s="222"/>
    </row>
    <row r="88" spans="1:9" s="147" customFormat="1" ht="18" customHeight="1" x14ac:dyDescent="0.25">
      <c r="A88" s="222"/>
      <c r="B88" s="223"/>
      <c r="C88" s="223"/>
      <c r="D88" s="223"/>
      <c r="E88" s="224"/>
      <c r="F88" s="224"/>
      <c r="G88" s="224"/>
      <c r="H88" s="224"/>
      <c r="I88" s="222"/>
    </row>
    <row r="89" spans="1:9" s="147" customFormat="1" ht="18" customHeight="1" x14ac:dyDescent="0.25">
      <c r="A89" s="222"/>
      <c r="B89" s="223"/>
      <c r="C89" s="223"/>
      <c r="D89" s="223"/>
      <c r="E89" s="224"/>
      <c r="F89" s="224"/>
      <c r="G89" s="224"/>
      <c r="H89" s="224"/>
      <c r="I89" s="222"/>
    </row>
    <row r="90" spans="1:9" s="147" customFormat="1" ht="18" customHeight="1" x14ac:dyDescent="0.25">
      <c r="A90" s="222"/>
      <c r="B90" s="223"/>
      <c r="C90" s="223"/>
      <c r="D90" s="223"/>
      <c r="E90" s="224"/>
      <c r="F90" s="224"/>
      <c r="G90" s="224"/>
      <c r="H90" s="224"/>
      <c r="I90" s="222"/>
    </row>
    <row r="91" spans="1:9" s="147" customFormat="1" ht="18" customHeight="1" x14ac:dyDescent="0.25">
      <c r="A91" s="222"/>
      <c r="B91" s="223"/>
      <c r="C91" s="223"/>
      <c r="D91" s="223"/>
      <c r="E91" s="224"/>
      <c r="F91" s="224"/>
      <c r="G91" s="224"/>
      <c r="H91" s="224"/>
      <c r="I91" s="222"/>
    </row>
    <row r="92" spans="1:9" s="147" customFormat="1" ht="18" customHeight="1" x14ac:dyDescent="0.25">
      <c r="A92" s="222"/>
      <c r="B92" s="223"/>
      <c r="C92" s="223"/>
      <c r="D92" s="223"/>
      <c r="E92" s="224"/>
      <c r="F92" s="224"/>
      <c r="G92" s="224"/>
      <c r="H92" s="224"/>
      <c r="I92" s="222"/>
    </row>
    <row r="93" spans="1:9" s="147" customFormat="1" ht="18" customHeight="1" x14ac:dyDescent="0.25">
      <c r="A93" s="222"/>
      <c r="B93" s="223"/>
      <c r="C93" s="223"/>
      <c r="D93" s="223"/>
      <c r="E93" s="224"/>
      <c r="F93" s="224"/>
      <c r="G93" s="224"/>
      <c r="H93" s="224"/>
      <c r="I93" s="222"/>
    </row>
    <row r="94" spans="1:9" s="147" customFormat="1" ht="18" customHeight="1" x14ac:dyDescent="0.25">
      <c r="A94" s="222"/>
      <c r="B94" s="223"/>
      <c r="C94" s="223"/>
      <c r="D94" s="223"/>
      <c r="E94" s="224"/>
      <c r="F94" s="224"/>
      <c r="G94" s="224"/>
      <c r="H94" s="224"/>
      <c r="I94" s="222"/>
    </row>
    <row r="95" spans="1:9" s="147" customFormat="1" ht="18" customHeight="1" x14ac:dyDescent="0.25">
      <c r="A95" s="222"/>
      <c r="B95" s="223"/>
      <c r="C95" s="223"/>
      <c r="D95" s="223"/>
      <c r="E95" s="224"/>
      <c r="F95" s="224"/>
      <c r="G95" s="224"/>
      <c r="H95" s="224"/>
      <c r="I95" s="222"/>
    </row>
    <row r="96" spans="1:9" s="147" customFormat="1" ht="18" customHeight="1" x14ac:dyDescent="0.25">
      <c r="A96" s="222"/>
      <c r="B96" s="223"/>
      <c r="C96" s="223"/>
      <c r="D96" s="223"/>
      <c r="E96" s="224"/>
      <c r="F96" s="224"/>
      <c r="G96" s="224"/>
      <c r="H96" s="224"/>
      <c r="I96" s="222"/>
    </row>
    <row r="97" spans="1:9" s="147" customFormat="1" ht="18" customHeight="1" x14ac:dyDescent="0.25">
      <c r="A97" s="222"/>
      <c r="B97" s="223"/>
      <c r="C97" s="223"/>
      <c r="D97" s="223"/>
      <c r="E97" s="224"/>
      <c r="F97" s="224"/>
      <c r="G97" s="224"/>
      <c r="H97" s="224"/>
      <c r="I97" s="222"/>
    </row>
    <row r="98" spans="1:9" s="147" customFormat="1" ht="18" customHeight="1" x14ac:dyDescent="0.25">
      <c r="A98" s="222"/>
      <c r="B98" s="223"/>
      <c r="C98" s="223"/>
      <c r="D98" s="223"/>
      <c r="E98" s="224"/>
      <c r="F98" s="224"/>
      <c r="G98" s="224"/>
      <c r="H98" s="224"/>
      <c r="I98" s="222"/>
    </row>
    <row r="99" spans="1:9" s="147" customFormat="1" ht="18" customHeight="1" x14ac:dyDescent="0.25">
      <c r="A99" s="222"/>
      <c r="B99" s="223"/>
      <c r="C99" s="223"/>
      <c r="D99" s="223"/>
      <c r="E99" s="224"/>
      <c r="F99" s="224"/>
      <c r="G99" s="224"/>
      <c r="H99" s="224"/>
      <c r="I99" s="222"/>
    </row>
    <row r="100" spans="1:9" s="147" customFormat="1" ht="18" customHeight="1" x14ac:dyDescent="0.25">
      <c r="A100" s="222"/>
      <c r="B100" s="223"/>
      <c r="C100" s="223"/>
      <c r="D100" s="223"/>
      <c r="E100" s="224"/>
      <c r="F100" s="224"/>
      <c r="G100" s="224"/>
      <c r="H100" s="224"/>
      <c r="I100" s="222"/>
    </row>
    <row r="101" spans="1:9" s="147" customFormat="1" ht="18" customHeight="1" x14ac:dyDescent="0.25">
      <c r="A101" s="222"/>
      <c r="B101" s="223"/>
      <c r="C101" s="223"/>
      <c r="D101" s="223"/>
      <c r="E101" s="224"/>
      <c r="F101" s="224"/>
      <c r="G101" s="224"/>
      <c r="H101" s="224"/>
      <c r="I101" s="222"/>
    </row>
    <row r="102" spans="1:9" s="147" customFormat="1" ht="18" customHeight="1" x14ac:dyDescent="0.25">
      <c r="A102" s="222"/>
      <c r="B102" s="223"/>
      <c r="C102" s="223"/>
      <c r="D102" s="223"/>
      <c r="E102" s="224"/>
      <c r="F102" s="224"/>
      <c r="G102" s="224"/>
      <c r="H102" s="224"/>
      <c r="I102" s="222"/>
    </row>
    <row r="103" spans="1:9" s="147" customFormat="1" ht="18" customHeight="1" x14ac:dyDescent="0.25">
      <c r="A103" s="222"/>
      <c r="B103" s="223"/>
      <c r="C103" s="223"/>
      <c r="D103" s="223"/>
      <c r="E103" s="224"/>
      <c r="F103" s="224"/>
      <c r="G103" s="224"/>
      <c r="H103" s="224"/>
      <c r="I103" s="222"/>
    </row>
    <row r="104" spans="1:9" s="147" customFormat="1" ht="18" customHeight="1" x14ac:dyDescent="0.25">
      <c r="A104" s="222"/>
      <c r="B104" s="223"/>
      <c r="C104" s="223"/>
      <c r="D104" s="223"/>
      <c r="E104" s="224"/>
      <c r="F104" s="224"/>
      <c r="G104" s="224"/>
      <c r="H104" s="224"/>
      <c r="I104" s="222"/>
    </row>
    <row r="105" spans="1:9" s="147" customFormat="1" ht="18" customHeight="1" x14ac:dyDescent="0.25">
      <c r="A105" s="222"/>
      <c r="B105" s="223"/>
      <c r="C105" s="223"/>
      <c r="D105" s="223"/>
      <c r="E105" s="224"/>
      <c r="F105" s="224"/>
      <c r="G105" s="224"/>
      <c r="H105" s="224"/>
      <c r="I105" s="222"/>
    </row>
    <row r="106" spans="1:9" s="147" customFormat="1" ht="18" customHeight="1" x14ac:dyDescent="0.25">
      <c r="A106" s="222"/>
      <c r="B106" s="223"/>
      <c r="C106" s="223"/>
      <c r="D106" s="223"/>
      <c r="E106" s="224"/>
      <c r="F106" s="224"/>
      <c r="G106" s="224"/>
      <c r="H106" s="224"/>
      <c r="I106" s="222"/>
    </row>
    <row r="107" spans="1:9" s="147" customFormat="1" ht="18" customHeight="1" x14ac:dyDescent="0.25">
      <c r="A107" s="222"/>
      <c r="B107" s="223"/>
      <c r="C107" s="223"/>
      <c r="D107" s="223"/>
      <c r="E107" s="224"/>
      <c r="F107" s="224"/>
      <c r="G107" s="224"/>
      <c r="H107" s="224"/>
      <c r="I107" s="222"/>
    </row>
    <row r="108" spans="1:9" s="147" customFormat="1" ht="18" customHeight="1" x14ac:dyDescent="0.25">
      <c r="A108" s="222"/>
      <c r="B108" s="223"/>
      <c r="C108" s="223"/>
      <c r="D108" s="223"/>
      <c r="E108" s="224"/>
      <c r="F108" s="224"/>
      <c r="G108" s="224"/>
      <c r="H108" s="224"/>
      <c r="I108" s="222"/>
    </row>
    <row r="109" spans="1:9" s="147" customFormat="1" ht="18" customHeight="1" x14ac:dyDescent="0.25">
      <c r="A109" s="222"/>
      <c r="B109" s="223"/>
      <c r="C109" s="223"/>
      <c r="D109" s="223"/>
      <c r="E109" s="224"/>
      <c r="F109" s="224"/>
      <c r="G109" s="224"/>
      <c r="H109" s="224"/>
      <c r="I109" s="222"/>
    </row>
    <row r="110" spans="1:9" s="147" customFormat="1" ht="18" customHeight="1" x14ac:dyDescent="0.25">
      <c r="A110" s="222"/>
      <c r="B110" s="223"/>
      <c r="C110" s="223"/>
      <c r="D110" s="223"/>
      <c r="E110" s="224"/>
      <c r="F110" s="224"/>
      <c r="G110" s="224"/>
      <c r="H110" s="224"/>
      <c r="I110" s="222"/>
    </row>
    <row r="111" spans="1:9" s="147" customFormat="1" ht="18" customHeight="1" x14ac:dyDescent="0.25">
      <c r="A111" s="222"/>
      <c r="B111" s="223"/>
      <c r="C111" s="223"/>
      <c r="D111" s="223"/>
      <c r="E111" s="224"/>
      <c r="F111" s="224"/>
      <c r="G111" s="224"/>
      <c r="H111" s="224"/>
      <c r="I111" s="222"/>
    </row>
    <row r="112" spans="1:9" s="147" customFormat="1" ht="18" customHeight="1" x14ac:dyDescent="0.25">
      <c r="A112" s="222"/>
      <c r="B112" s="223"/>
      <c r="C112" s="223"/>
      <c r="D112" s="223"/>
      <c r="E112" s="224"/>
      <c r="F112" s="224"/>
      <c r="G112" s="224"/>
      <c r="H112" s="224"/>
      <c r="I112" s="222"/>
    </row>
    <row r="113" spans="1:9" s="147" customFormat="1" ht="18" customHeight="1" x14ac:dyDescent="0.25">
      <c r="A113" s="222"/>
      <c r="B113" s="223"/>
      <c r="C113" s="223"/>
      <c r="D113" s="223"/>
      <c r="E113" s="224"/>
      <c r="F113" s="224"/>
      <c r="G113" s="224"/>
      <c r="H113" s="224"/>
      <c r="I113" s="222"/>
    </row>
    <row r="114" spans="1:9" s="147" customFormat="1" ht="18" customHeight="1" x14ac:dyDescent="0.25">
      <c r="A114" s="222"/>
      <c r="B114" s="223"/>
      <c r="C114" s="223"/>
      <c r="D114" s="223"/>
      <c r="E114" s="224"/>
      <c r="F114" s="224"/>
      <c r="G114" s="224"/>
      <c r="H114" s="224"/>
      <c r="I114" s="222"/>
    </row>
    <row r="115" spans="1:9" s="147" customFormat="1" ht="18" customHeight="1" x14ac:dyDescent="0.25">
      <c r="A115" s="222"/>
      <c r="B115" s="223"/>
      <c r="C115" s="223"/>
      <c r="D115" s="223"/>
      <c r="E115" s="224"/>
      <c r="F115" s="224"/>
      <c r="G115" s="224"/>
      <c r="H115" s="224"/>
      <c r="I115" s="222"/>
    </row>
    <row r="116" spans="1:9" s="147" customFormat="1" ht="18" customHeight="1" x14ac:dyDescent="0.25">
      <c r="A116" s="222"/>
      <c r="B116" s="223"/>
      <c r="C116" s="223"/>
      <c r="D116" s="223"/>
      <c r="E116" s="224"/>
      <c r="F116" s="224"/>
      <c r="G116" s="224"/>
      <c r="H116" s="224"/>
      <c r="I116" s="222"/>
    </row>
    <row r="117" spans="1:9" s="147" customFormat="1" ht="18" customHeight="1" x14ac:dyDescent="0.25">
      <c r="A117" s="222"/>
      <c r="B117" s="223"/>
      <c r="C117" s="223"/>
      <c r="D117" s="223"/>
      <c r="E117" s="224"/>
      <c r="F117" s="224"/>
      <c r="G117" s="224"/>
      <c r="H117" s="224"/>
      <c r="I117" s="222"/>
    </row>
    <row r="118" spans="1:9" s="147" customFormat="1" ht="18" customHeight="1" x14ac:dyDescent="0.25">
      <c r="A118" s="222"/>
      <c r="B118" s="223"/>
      <c r="C118" s="223"/>
      <c r="D118" s="223"/>
      <c r="E118" s="224"/>
      <c r="F118" s="224"/>
      <c r="G118" s="224"/>
      <c r="H118" s="224"/>
      <c r="I118" s="222"/>
    </row>
    <row r="119" spans="1:9" s="147" customFormat="1" ht="18" customHeight="1" x14ac:dyDescent="0.25">
      <c r="A119" s="222"/>
      <c r="B119" s="223"/>
      <c r="C119" s="223"/>
      <c r="D119" s="223"/>
      <c r="E119" s="224"/>
      <c r="F119" s="224"/>
      <c r="G119" s="224"/>
      <c r="H119" s="224"/>
      <c r="I119" s="222"/>
    </row>
    <row r="120" spans="1:9" s="147" customFormat="1" ht="18" customHeight="1" x14ac:dyDescent="0.25">
      <c r="A120" s="222"/>
      <c r="B120" s="223"/>
      <c r="C120" s="223"/>
      <c r="D120" s="223"/>
      <c r="E120" s="224"/>
      <c r="F120" s="224"/>
      <c r="G120" s="224"/>
      <c r="H120" s="224"/>
      <c r="I120" s="222"/>
    </row>
    <row r="121" spans="1:9" s="147" customFormat="1" ht="18" customHeight="1" x14ac:dyDescent="0.25">
      <c r="A121" s="222"/>
      <c r="B121" s="223"/>
      <c r="C121" s="223"/>
      <c r="D121" s="223"/>
      <c r="E121" s="224"/>
      <c r="F121" s="224"/>
      <c r="G121" s="224"/>
      <c r="H121" s="224"/>
      <c r="I121" s="222"/>
    </row>
    <row r="122" spans="1:9" s="147" customFormat="1" ht="18" customHeight="1" x14ac:dyDescent="0.25">
      <c r="A122" s="222"/>
      <c r="B122" s="223"/>
      <c r="C122" s="223"/>
      <c r="D122" s="223"/>
      <c r="E122" s="224"/>
      <c r="F122" s="224"/>
      <c r="G122" s="224"/>
      <c r="H122" s="224"/>
      <c r="I122" s="222"/>
    </row>
    <row r="123" spans="1:9" s="147" customFormat="1" ht="18" customHeight="1" x14ac:dyDescent="0.25">
      <c r="A123" s="222"/>
      <c r="B123" s="223"/>
      <c r="C123" s="223"/>
      <c r="D123" s="223"/>
      <c r="E123" s="224"/>
      <c r="F123" s="224"/>
      <c r="G123" s="224"/>
      <c r="H123" s="224"/>
      <c r="I123" s="222"/>
    </row>
    <row r="124" spans="1:9" s="147" customFormat="1" ht="18" customHeight="1" x14ac:dyDescent="0.25">
      <c r="A124" s="222"/>
      <c r="B124" s="223"/>
      <c r="C124" s="223"/>
      <c r="D124" s="223"/>
      <c r="E124" s="224"/>
      <c r="F124" s="224"/>
      <c r="G124" s="224"/>
      <c r="H124" s="224"/>
      <c r="I124" s="222"/>
    </row>
    <row r="125" spans="1:9" s="147" customFormat="1" ht="18" customHeight="1" x14ac:dyDescent="0.25">
      <c r="A125" s="222"/>
      <c r="B125" s="223"/>
      <c r="C125" s="223"/>
      <c r="D125" s="223"/>
      <c r="E125" s="224"/>
      <c r="F125" s="224"/>
      <c r="G125" s="224"/>
      <c r="H125" s="224"/>
      <c r="I125" s="222"/>
    </row>
    <row r="126" spans="1:9" s="147" customFormat="1" ht="18" customHeight="1" x14ac:dyDescent="0.25">
      <c r="A126" s="222"/>
      <c r="B126" s="223"/>
      <c r="C126" s="223"/>
      <c r="D126" s="223"/>
      <c r="E126" s="224"/>
      <c r="F126" s="224"/>
      <c r="G126" s="224"/>
      <c r="H126" s="224"/>
      <c r="I126" s="222"/>
    </row>
    <row r="127" spans="1:9" s="147" customFormat="1" ht="18" customHeight="1" x14ac:dyDescent="0.25">
      <c r="A127" s="222"/>
      <c r="B127" s="223"/>
      <c r="C127" s="223"/>
      <c r="D127" s="223"/>
      <c r="E127" s="224"/>
      <c r="F127" s="224"/>
      <c r="G127" s="224"/>
      <c r="H127" s="224"/>
      <c r="I127" s="222"/>
    </row>
    <row r="128" spans="1:9" s="147" customFormat="1" ht="18" customHeight="1" x14ac:dyDescent="0.25">
      <c r="A128" s="222"/>
      <c r="B128" s="223"/>
      <c r="C128" s="223"/>
      <c r="D128" s="223"/>
      <c r="E128" s="224"/>
      <c r="F128" s="224"/>
      <c r="G128" s="224"/>
      <c r="H128" s="224"/>
      <c r="I128" s="222"/>
    </row>
    <row r="129" spans="1:9" s="147" customFormat="1" ht="18" customHeight="1" x14ac:dyDescent="0.25">
      <c r="A129" s="222"/>
      <c r="B129" s="223"/>
      <c r="C129" s="223"/>
      <c r="D129" s="223"/>
      <c r="E129" s="224"/>
      <c r="F129" s="224"/>
      <c r="G129" s="224"/>
      <c r="H129" s="224"/>
      <c r="I129" s="222"/>
    </row>
    <row r="130" spans="1:9" s="147" customFormat="1" ht="18" customHeight="1" x14ac:dyDescent="0.25">
      <c r="A130" s="222"/>
      <c r="B130" s="223"/>
      <c r="C130" s="223"/>
      <c r="D130" s="223"/>
      <c r="E130" s="224"/>
      <c r="F130" s="224"/>
      <c r="G130" s="224"/>
      <c r="H130" s="224"/>
      <c r="I130" s="222"/>
    </row>
    <row r="131" spans="1:9" s="147" customFormat="1" ht="18" customHeight="1" x14ac:dyDescent="0.25">
      <c r="A131" s="222"/>
      <c r="B131" s="223"/>
      <c r="C131" s="223"/>
      <c r="D131" s="223"/>
      <c r="E131" s="224"/>
      <c r="F131" s="224"/>
      <c r="G131" s="224"/>
      <c r="H131" s="224"/>
      <c r="I131" s="222"/>
    </row>
    <row r="132" spans="1:9" s="147" customFormat="1" ht="18" customHeight="1" x14ac:dyDescent="0.25">
      <c r="A132" s="222"/>
      <c r="B132" s="223"/>
      <c r="C132" s="223"/>
      <c r="D132" s="223"/>
      <c r="E132" s="224"/>
      <c r="F132" s="224"/>
      <c r="G132" s="224"/>
      <c r="H132" s="224"/>
      <c r="I132" s="222"/>
    </row>
    <row r="133" spans="1:9" s="147" customFormat="1" ht="18" customHeight="1" x14ac:dyDescent="0.25">
      <c r="A133" s="222"/>
      <c r="B133" s="223"/>
      <c r="C133" s="223"/>
      <c r="D133" s="223"/>
      <c r="E133" s="224"/>
      <c r="F133" s="224"/>
      <c r="G133" s="224"/>
      <c r="H133" s="224"/>
      <c r="I133" s="222"/>
    </row>
    <row r="134" spans="1:9" s="147" customFormat="1" ht="18" customHeight="1" x14ac:dyDescent="0.25">
      <c r="A134" s="222"/>
      <c r="B134" s="223"/>
      <c r="C134" s="223"/>
      <c r="D134" s="223"/>
      <c r="E134" s="224"/>
      <c r="F134" s="224"/>
      <c r="G134" s="224"/>
      <c r="H134" s="224"/>
      <c r="I134" s="222"/>
    </row>
    <row r="135" spans="1:9" s="147" customFormat="1" ht="18" customHeight="1" x14ac:dyDescent="0.25">
      <c r="A135" s="222"/>
      <c r="B135" s="223"/>
      <c r="C135" s="223"/>
      <c r="D135" s="223"/>
      <c r="E135" s="224"/>
      <c r="F135" s="224"/>
      <c r="G135" s="224"/>
      <c r="H135" s="224"/>
      <c r="I135" s="222"/>
    </row>
    <row r="136" spans="1:9" s="147" customFormat="1" ht="18" customHeight="1" x14ac:dyDescent="0.25">
      <c r="A136" s="222"/>
      <c r="B136" s="223"/>
      <c r="C136" s="223"/>
      <c r="D136" s="223"/>
      <c r="E136" s="224"/>
      <c r="F136" s="224"/>
      <c r="G136" s="224"/>
      <c r="H136" s="224"/>
      <c r="I136" s="222"/>
    </row>
    <row r="137" spans="1:9" s="147" customFormat="1" ht="18" customHeight="1" x14ac:dyDescent="0.25">
      <c r="A137" s="222"/>
      <c r="B137" s="223"/>
      <c r="C137" s="223"/>
      <c r="D137" s="223"/>
      <c r="E137" s="224"/>
      <c r="F137" s="224"/>
      <c r="G137" s="224"/>
      <c r="H137" s="224"/>
      <c r="I137" s="222"/>
    </row>
    <row r="138" spans="1:9" s="147" customFormat="1" ht="18" customHeight="1" x14ac:dyDescent="0.25">
      <c r="A138" s="222"/>
      <c r="B138" s="223"/>
      <c r="C138" s="223"/>
      <c r="D138" s="223"/>
      <c r="E138" s="224"/>
      <c r="F138" s="224"/>
      <c r="G138" s="224"/>
      <c r="H138" s="224"/>
      <c r="I138" s="222"/>
    </row>
    <row r="139" spans="1:9" s="147" customFormat="1" ht="18" customHeight="1" x14ac:dyDescent="0.25">
      <c r="A139" s="222"/>
      <c r="B139" s="223"/>
      <c r="C139" s="223"/>
      <c r="D139" s="223"/>
      <c r="E139" s="224"/>
      <c r="F139" s="224"/>
      <c r="G139" s="224"/>
      <c r="H139" s="224"/>
      <c r="I139" s="222"/>
    </row>
    <row r="140" spans="1:9" s="147" customFormat="1" ht="18" customHeight="1" x14ac:dyDescent="0.25">
      <c r="A140" s="222"/>
      <c r="B140" s="223"/>
      <c r="C140" s="223"/>
      <c r="D140" s="223"/>
      <c r="E140" s="224"/>
      <c r="F140" s="224"/>
      <c r="G140" s="224"/>
      <c r="H140" s="224"/>
      <c r="I140" s="222"/>
    </row>
    <row r="141" spans="1:9" s="147" customFormat="1" ht="18" customHeight="1" x14ac:dyDescent="0.25">
      <c r="A141" s="222"/>
      <c r="B141" s="223"/>
      <c r="C141" s="223"/>
      <c r="D141" s="223"/>
      <c r="E141" s="224"/>
      <c r="F141" s="224"/>
      <c r="G141" s="224"/>
      <c r="H141" s="224"/>
      <c r="I141" s="222"/>
    </row>
    <row r="142" spans="1:9" s="147" customFormat="1" ht="18" customHeight="1" x14ac:dyDescent="0.25">
      <c r="A142" s="222"/>
      <c r="B142" s="223"/>
      <c r="C142" s="223"/>
      <c r="D142" s="223"/>
      <c r="E142" s="224"/>
      <c r="F142" s="224"/>
      <c r="G142" s="224"/>
      <c r="H142" s="224"/>
      <c r="I142" s="222"/>
    </row>
    <row r="143" spans="1:9" s="147" customFormat="1" ht="18" customHeight="1" x14ac:dyDescent="0.25">
      <c r="A143" s="222"/>
      <c r="B143" s="223"/>
      <c r="C143" s="223"/>
      <c r="D143" s="223"/>
      <c r="E143" s="224"/>
      <c r="F143" s="224"/>
      <c r="G143" s="224"/>
      <c r="H143" s="224"/>
      <c r="I143" s="222"/>
    </row>
    <row r="144" spans="1:9" s="147" customFormat="1" ht="18" customHeight="1" x14ac:dyDescent="0.25">
      <c r="A144" s="222"/>
      <c r="B144" s="223"/>
      <c r="C144" s="223"/>
      <c r="D144" s="223"/>
      <c r="E144" s="224"/>
      <c r="F144" s="224"/>
      <c r="G144" s="224"/>
      <c r="H144" s="224"/>
      <c r="I144" s="222"/>
    </row>
    <row r="145" spans="1:9" s="147" customFormat="1" ht="18" customHeight="1" x14ac:dyDescent="0.25">
      <c r="A145" s="222"/>
      <c r="B145" s="223"/>
      <c r="C145" s="223"/>
      <c r="D145" s="223"/>
      <c r="E145" s="224"/>
      <c r="F145" s="224"/>
      <c r="G145" s="224"/>
      <c r="H145" s="224"/>
      <c r="I145" s="222"/>
    </row>
    <row r="146" spans="1:9" s="147" customFormat="1" ht="18" customHeight="1" x14ac:dyDescent="0.25">
      <c r="A146" s="222"/>
      <c r="B146" s="223"/>
      <c r="C146" s="223"/>
      <c r="D146" s="223"/>
      <c r="E146" s="224"/>
      <c r="F146" s="224"/>
      <c r="G146" s="224"/>
      <c r="H146" s="224"/>
      <c r="I146" s="222"/>
    </row>
    <row r="147" spans="1:9" s="147" customFormat="1" ht="18" customHeight="1" x14ac:dyDescent="0.25">
      <c r="A147" s="222"/>
      <c r="B147" s="223"/>
      <c r="C147" s="223"/>
      <c r="D147" s="223"/>
      <c r="E147" s="224"/>
      <c r="F147" s="224"/>
      <c r="G147" s="224"/>
      <c r="H147" s="224"/>
      <c r="I147" s="222"/>
    </row>
    <row r="148" spans="1:9" s="147" customFormat="1" ht="18" customHeight="1" x14ac:dyDescent="0.25">
      <c r="A148" s="222"/>
      <c r="B148" s="223"/>
      <c r="C148" s="223"/>
      <c r="D148" s="223"/>
      <c r="E148" s="224"/>
      <c r="F148" s="224"/>
      <c r="G148" s="224"/>
      <c r="H148" s="224"/>
      <c r="I148" s="222"/>
    </row>
    <row r="149" spans="1:9" s="147" customFormat="1" ht="18" customHeight="1" x14ac:dyDescent="0.25">
      <c r="A149" s="222"/>
      <c r="B149" s="223"/>
      <c r="C149" s="223"/>
      <c r="D149" s="223"/>
      <c r="E149" s="224"/>
      <c r="F149" s="224"/>
      <c r="G149" s="224"/>
      <c r="H149" s="224"/>
      <c r="I149" s="222"/>
    </row>
    <row r="150" spans="1:9" s="147" customFormat="1" ht="18" customHeight="1" x14ac:dyDescent="0.25">
      <c r="A150" s="222"/>
      <c r="B150" s="223"/>
      <c r="C150" s="223"/>
      <c r="D150" s="223"/>
      <c r="E150" s="224"/>
      <c r="F150" s="224"/>
      <c r="G150" s="224"/>
      <c r="H150" s="224"/>
      <c r="I150" s="222"/>
    </row>
    <row r="151" spans="1:9" s="147" customFormat="1" ht="18" customHeight="1" x14ac:dyDescent="0.25">
      <c r="A151" s="222"/>
      <c r="B151" s="223"/>
      <c r="C151" s="223"/>
      <c r="D151" s="223"/>
      <c r="E151" s="224"/>
      <c r="F151" s="224"/>
      <c r="G151" s="224"/>
      <c r="H151" s="224"/>
      <c r="I151" s="222"/>
    </row>
    <row r="152" spans="1:9" s="147" customFormat="1" ht="18" customHeight="1" x14ac:dyDescent="0.25">
      <c r="A152" s="222"/>
      <c r="B152" s="223"/>
      <c r="C152" s="223"/>
      <c r="D152" s="223"/>
      <c r="E152" s="224"/>
      <c r="F152" s="224"/>
      <c r="G152" s="224"/>
      <c r="H152" s="224"/>
      <c r="I152" s="222"/>
    </row>
    <row r="153" spans="1:9" s="147" customFormat="1" ht="18" customHeight="1" x14ac:dyDescent="0.25">
      <c r="A153" s="222"/>
      <c r="B153" s="223"/>
      <c r="C153" s="223"/>
      <c r="D153" s="223"/>
      <c r="E153" s="224"/>
      <c r="F153" s="224"/>
      <c r="G153" s="224"/>
      <c r="H153" s="224"/>
      <c r="I153" s="222"/>
    </row>
    <row r="154" spans="1:9" s="147" customFormat="1" ht="18" customHeight="1" x14ac:dyDescent="0.25">
      <c r="A154" s="222"/>
      <c r="B154" s="223"/>
      <c r="C154" s="223"/>
      <c r="D154" s="223"/>
      <c r="E154" s="224"/>
      <c r="F154" s="224"/>
      <c r="G154" s="224"/>
      <c r="H154" s="224"/>
      <c r="I154" s="222"/>
    </row>
    <row r="155" spans="1:9" s="147" customFormat="1" ht="18" customHeight="1" x14ac:dyDescent="0.25">
      <c r="A155" s="222"/>
      <c r="B155" s="223"/>
      <c r="C155" s="223"/>
      <c r="D155" s="223"/>
      <c r="E155" s="224"/>
      <c r="F155" s="224"/>
      <c r="G155" s="224"/>
      <c r="H155" s="224"/>
      <c r="I155" s="222"/>
    </row>
    <row r="156" spans="1:9" s="147" customFormat="1" ht="18" customHeight="1" x14ac:dyDescent="0.25">
      <c r="A156" s="222"/>
      <c r="B156" s="223"/>
      <c r="C156" s="223"/>
      <c r="D156" s="223"/>
      <c r="E156" s="224"/>
      <c r="F156" s="224"/>
      <c r="G156" s="224"/>
      <c r="H156" s="224"/>
      <c r="I156" s="222"/>
    </row>
    <row r="157" spans="1:9" s="147" customFormat="1" ht="18" customHeight="1" x14ac:dyDescent="0.25">
      <c r="A157" s="222"/>
      <c r="B157" s="223"/>
      <c r="C157" s="223"/>
      <c r="D157" s="223"/>
      <c r="E157" s="224"/>
      <c r="F157" s="224"/>
      <c r="G157" s="224"/>
      <c r="H157" s="224"/>
      <c r="I157" s="222"/>
    </row>
    <row r="158" spans="1:9" s="147" customFormat="1" ht="18" customHeight="1" x14ac:dyDescent="0.25">
      <c r="A158" s="222"/>
      <c r="B158" s="223"/>
      <c r="C158" s="223"/>
      <c r="D158" s="223"/>
      <c r="E158" s="224"/>
      <c r="F158" s="224"/>
      <c r="G158" s="224"/>
      <c r="H158" s="224"/>
      <c r="I158" s="222"/>
    </row>
    <row r="159" spans="1:9" s="147" customFormat="1" ht="18" customHeight="1" x14ac:dyDescent="0.25">
      <c r="A159" s="222"/>
      <c r="B159" s="223"/>
      <c r="C159" s="223"/>
      <c r="D159" s="223"/>
      <c r="E159" s="224"/>
      <c r="F159" s="224"/>
      <c r="G159" s="224"/>
      <c r="H159" s="224"/>
      <c r="I159" s="222"/>
    </row>
    <row r="160" spans="1:9" s="147" customFormat="1" ht="18" customHeight="1" x14ac:dyDescent="0.25">
      <c r="A160" s="222"/>
      <c r="B160" s="223"/>
      <c r="C160" s="223"/>
      <c r="D160" s="223"/>
      <c r="E160" s="224"/>
      <c r="F160" s="224"/>
      <c r="G160" s="224"/>
      <c r="H160" s="224"/>
      <c r="I160" s="222"/>
    </row>
    <row r="161" spans="1:9" s="147" customFormat="1" ht="18" customHeight="1" x14ac:dyDescent="0.25">
      <c r="A161" s="222"/>
      <c r="B161" s="223"/>
      <c r="C161" s="223"/>
      <c r="D161" s="223"/>
      <c r="E161" s="224"/>
      <c r="F161" s="224"/>
      <c r="G161" s="224"/>
      <c r="H161" s="224"/>
      <c r="I161" s="222"/>
    </row>
    <row r="162" spans="1:9" s="147" customFormat="1" ht="18" customHeight="1" x14ac:dyDescent="0.25">
      <c r="A162" s="222"/>
      <c r="B162" s="223"/>
      <c r="C162" s="223"/>
      <c r="D162" s="223"/>
      <c r="E162" s="224"/>
      <c r="F162" s="224"/>
      <c r="G162" s="224"/>
      <c r="H162" s="224"/>
      <c r="I162" s="222"/>
    </row>
    <row r="163" spans="1:9" s="147" customFormat="1" ht="18" customHeight="1" x14ac:dyDescent="0.25">
      <c r="A163" s="222"/>
      <c r="B163" s="223"/>
      <c r="C163" s="223"/>
      <c r="D163" s="223"/>
      <c r="E163" s="224"/>
      <c r="F163" s="224"/>
      <c r="G163" s="224"/>
      <c r="H163" s="224"/>
      <c r="I163" s="222"/>
    </row>
    <row r="164" spans="1:9" s="147" customFormat="1" ht="18" customHeight="1" x14ac:dyDescent="0.25">
      <c r="A164" s="222"/>
      <c r="B164" s="223"/>
      <c r="C164" s="223"/>
      <c r="D164" s="223"/>
      <c r="E164" s="224"/>
      <c r="F164" s="224"/>
      <c r="G164" s="224"/>
      <c r="H164" s="224"/>
      <c r="I164" s="222"/>
    </row>
    <row r="165" spans="1:9" s="147" customFormat="1" ht="18" customHeight="1" x14ac:dyDescent="0.25">
      <c r="A165" s="222"/>
      <c r="B165" s="223"/>
      <c r="C165" s="223"/>
      <c r="D165" s="223"/>
      <c r="E165" s="224"/>
      <c r="F165" s="224"/>
      <c r="G165" s="224"/>
      <c r="H165" s="224"/>
      <c r="I165" s="222"/>
    </row>
    <row r="166" spans="1:9" s="147" customFormat="1" ht="18" customHeight="1" x14ac:dyDescent="0.25">
      <c r="A166" s="246"/>
      <c r="B166" s="223"/>
      <c r="C166" s="223"/>
      <c r="D166" s="223"/>
      <c r="E166" s="224"/>
      <c r="F166" s="224"/>
      <c r="G166" s="224"/>
      <c r="H166" s="224"/>
      <c r="I166" s="222"/>
    </row>
    <row r="167" spans="1:9" s="147" customFormat="1" ht="18" customHeight="1" x14ac:dyDescent="0.25">
      <c r="A167" s="246"/>
      <c r="B167" s="223"/>
      <c r="C167" s="223"/>
      <c r="D167" s="223"/>
      <c r="E167" s="224"/>
      <c r="F167" s="224"/>
      <c r="G167" s="224"/>
      <c r="H167" s="224"/>
      <c r="I167" s="222"/>
    </row>
    <row r="168" spans="1:9" s="147" customFormat="1" ht="18" customHeight="1" x14ac:dyDescent="0.25">
      <c r="A168" s="246"/>
      <c r="B168" s="223"/>
      <c r="C168" s="223"/>
      <c r="D168" s="223"/>
      <c r="E168" s="224"/>
      <c r="F168" s="224"/>
      <c r="G168" s="224"/>
      <c r="H168" s="224"/>
      <c r="I168" s="222"/>
    </row>
    <row r="169" spans="1:9" s="147" customFormat="1" ht="18" customHeight="1" x14ac:dyDescent="0.25">
      <c r="A169" s="246"/>
      <c r="B169" s="223"/>
      <c r="C169" s="223"/>
      <c r="D169" s="223"/>
      <c r="E169" s="224"/>
      <c r="F169" s="224"/>
      <c r="G169" s="224"/>
      <c r="H169" s="224"/>
      <c r="I169" s="222"/>
    </row>
    <row r="170" spans="1:9" s="147" customFormat="1" ht="18" customHeight="1" x14ac:dyDescent="0.25">
      <c r="A170" s="246"/>
      <c r="B170" s="223"/>
      <c r="C170" s="223"/>
      <c r="D170" s="223"/>
      <c r="E170" s="224"/>
      <c r="F170" s="224"/>
      <c r="G170" s="224"/>
      <c r="H170" s="224"/>
      <c r="I170" s="222"/>
    </row>
    <row r="171" spans="1:9" s="147" customFormat="1" ht="18" customHeight="1" x14ac:dyDescent="0.25">
      <c r="A171" s="246"/>
      <c r="B171" s="223"/>
      <c r="C171" s="223"/>
      <c r="D171" s="223"/>
      <c r="E171" s="224"/>
      <c r="F171" s="224"/>
      <c r="G171" s="224"/>
      <c r="H171" s="224"/>
      <c r="I171" s="222"/>
    </row>
    <row r="172" spans="1:9" s="147" customFormat="1" ht="18" customHeight="1" x14ac:dyDescent="0.25">
      <c r="A172" s="246"/>
      <c r="B172" s="223"/>
      <c r="C172" s="223"/>
      <c r="D172" s="223"/>
      <c r="E172" s="224"/>
      <c r="F172" s="224"/>
      <c r="G172" s="224"/>
      <c r="H172" s="224"/>
      <c r="I172" s="222"/>
    </row>
    <row r="173" spans="1:9" s="147" customFormat="1" ht="18" customHeight="1" x14ac:dyDescent="0.25">
      <c r="A173" s="246"/>
      <c r="B173" s="223"/>
      <c r="C173" s="223"/>
      <c r="D173" s="223"/>
      <c r="E173" s="224"/>
      <c r="F173" s="224"/>
      <c r="G173" s="224"/>
      <c r="H173" s="224"/>
      <c r="I173" s="222"/>
    </row>
    <row r="174" spans="1:9" s="147" customFormat="1" ht="18" customHeight="1" x14ac:dyDescent="0.25">
      <c r="A174" s="246"/>
      <c r="B174" s="223"/>
      <c r="C174" s="223"/>
      <c r="D174" s="223"/>
      <c r="E174" s="224"/>
      <c r="F174" s="224"/>
      <c r="G174" s="224"/>
      <c r="H174" s="224"/>
      <c r="I174" s="222"/>
    </row>
    <row r="175" spans="1:9" s="147" customFormat="1" ht="18" customHeight="1" x14ac:dyDescent="0.25">
      <c r="A175" s="246"/>
      <c r="B175" s="223"/>
      <c r="C175" s="223"/>
      <c r="D175" s="223"/>
      <c r="E175" s="224"/>
      <c r="F175" s="224"/>
      <c r="G175" s="224"/>
      <c r="H175" s="224"/>
      <c r="I175" s="222"/>
    </row>
    <row r="176" spans="1:9" s="147" customFormat="1" ht="18" customHeight="1" x14ac:dyDescent="0.25">
      <c r="A176" s="246"/>
      <c r="B176" s="223"/>
      <c r="C176" s="223"/>
      <c r="D176" s="223"/>
      <c r="E176" s="224"/>
      <c r="F176" s="224"/>
      <c r="G176" s="224"/>
      <c r="H176" s="224"/>
      <c r="I176" s="222"/>
    </row>
    <row r="177" spans="1:10" s="147" customFormat="1" ht="18" customHeight="1" x14ac:dyDescent="0.25">
      <c r="A177" s="246"/>
      <c r="B177" s="223"/>
      <c r="C177" s="223"/>
      <c r="D177" s="223"/>
      <c r="E177" s="224"/>
      <c r="F177" s="224"/>
      <c r="G177" s="224"/>
      <c r="H177" s="224"/>
      <c r="I177" s="222"/>
    </row>
    <row r="178" spans="1:10" s="147" customFormat="1" ht="18" customHeight="1" x14ac:dyDescent="0.25">
      <c r="A178" s="246"/>
      <c r="B178" s="223"/>
      <c r="C178" s="223"/>
      <c r="D178" s="223"/>
      <c r="E178" s="224"/>
      <c r="F178" s="224"/>
      <c r="G178" s="224"/>
      <c r="H178" s="224"/>
      <c r="I178" s="222"/>
    </row>
    <row r="179" spans="1:10" s="147" customFormat="1" ht="18" customHeight="1" x14ac:dyDescent="0.25">
      <c r="A179" s="246"/>
      <c r="B179" s="223"/>
      <c r="C179" s="223"/>
      <c r="D179" s="223"/>
      <c r="E179" s="224"/>
      <c r="F179" s="224"/>
      <c r="G179" s="224"/>
      <c r="H179" s="224"/>
      <c r="I179" s="222"/>
    </row>
    <row r="180" spans="1:10" s="147" customFormat="1" ht="18" customHeight="1" x14ac:dyDescent="0.25">
      <c r="A180" s="246"/>
      <c r="B180" s="223"/>
      <c r="C180" s="223"/>
      <c r="D180" s="223"/>
      <c r="E180" s="224"/>
      <c r="F180" s="224"/>
      <c r="G180" s="224"/>
      <c r="H180" s="224"/>
      <c r="I180" s="222"/>
    </row>
    <row r="181" spans="1:10" s="147" customFormat="1" ht="18" customHeight="1" x14ac:dyDescent="0.25">
      <c r="A181" s="246"/>
      <c r="B181" s="223"/>
      <c r="C181" s="223"/>
      <c r="D181" s="223"/>
      <c r="E181" s="224"/>
      <c r="F181" s="224"/>
      <c r="G181" s="224"/>
      <c r="H181" s="224"/>
      <c r="I181" s="222"/>
    </row>
    <row r="182" spans="1:10" s="147" customFormat="1" ht="18" customHeight="1" x14ac:dyDescent="0.25">
      <c r="B182" s="222"/>
      <c r="C182" s="223"/>
      <c r="D182" s="223"/>
      <c r="E182" s="223"/>
      <c r="F182" s="224"/>
      <c r="G182" s="224"/>
      <c r="H182" s="224"/>
      <c r="I182" s="222"/>
      <c r="J182" s="222"/>
    </row>
    <row r="183" spans="1:10" s="147" customFormat="1" ht="18" customHeight="1" x14ac:dyDescent="0.25">
      <c r="B183" s="222"/>
      <c r="C183" s="223"/>
      <c r="D183" s="223"/>
      <c r="E183" s="223"/>
      <c r="F183" s="224"/>
      <c r="G183" s="224"/>
      <c r="H183" s="224"/>
      <c r="I183" s="222"/>
      <c r="J183" s="222"/>
    </row>
    <row r="184" spans="1:10" s="147" customFormat="1" ht="18" customHeight="1" x14ac:dyDescent="0.25">
      <c r="B184" s="222"/>
      <c r="C184" s="223"/>
      <c r="D184" s="223"/>
      <c r="E184" s="223"/>
      <c r="F184" s="224"/>
      <c r="G184" s="224"/>
      <c r="H184" s="224"/>
      <c r="I184" s="222"/>
      <c r="J184" s="222"/>
    </row>
    <row r="185" spans="1:10" s="147" customFormat="1" ht="18" customHeight="1" x14ac:dyDescent="0.25">
      <c r="B185" s="222"/>
      <c r="C185" s="223"/>
      <c r="D185" s="223"/>
      <c r="E185" s="223"/>
      <c r="F185" s="224"/>
      <c r="G185" s="224"/>
      <c r="H185" s="224"/>
      <c r="I185" s="222"/>
      <c r="J185" s="222"/>
    </row>
    <row r="186" spans="1:10" s="147" customFormat="1" ht="18" customHeight="1" x14ac:dyDescent="0.25">
      <c r="B186" s="222"/>
      <c r="C186" s="223"/>
      <c r="D186" s="223"/>
      <c r="E186" s="223"/>
      <c r="F186" s="224"/>
      <c r="G186" s="224"/>
      <c r="H186" s="224"/>
      <c r="I186" s="222"/>
      <c r="J186" s="222"/>
    </row>
    <row r="187" spans="1:10" s="147" customFormat="1" ht="18" customHeight="1" x14ac:dyDescent="0.25">
      <c r="B187" s="222"/>
      <c r="C187" s="223"/>
      <c r="D187" s="223"/>
      <c r="E187" s="223"/>
      <c r="F187" s="224"/>
      <c r="G187" s="224"/>
      <c r="H187" s="224"/>
      <c r="I187" s="222"/>
      <c r="J187" s="222"/>
    </row>
    <row r="188" spans="1:10" s="147" customFormat="1" ht="18" customHeight="1" x14ac:dyDescent="0.25">
      <c r="B188" s="222"/>
      <c r="C188" s="223"/>
      <c r="D188" s="223"/>
      <c r="E188" s="223"/>
      <c r="F188" s="224"/>
      <c r="G188" s="224"/>
      <c r="H188" s="224"/>
      <c r="I188" s="222"/>
      <c r="J188" s="222"/>
    </row>
    <row r="189" spans="1:10" s="147" customFormat="1" ht="18" customHeight="1" x14ac:dyDescent="0.25">
      <c r="B189" s="222"/>
      <c r="C189" s="223"/>
      <c r="D189" s="223"/>
      <c r="E189" s="223"/>
      <c r="F189" s="224"/>
      <c r="G189" s="224"/>
      <c r="H189" s="224"/>
      <c r="I189" s="222"/>
      <c r="J189" s="222"/>
    </row>
    <row r="190" spans="1:10" s="147" customFormat="1" ht="18" customHeight="1" x14ac:dyDescent="0.25">
      <c r="A190" s="222"/>
      <c r="B190" s="223"/>
      <c r="C190" s="223"/>
      <c r="D190" s="223"/>
      <c r="E190" s="224"/>
      <c r="F190" s="224"/>
      <c r="G190" s="224"/>
      <c r="H190" s="224"/>
      <c r="I190" s="222"/>
    </row>
    <row r="191" spans="1:10" s="147" customFormat="1" ht="18" customHeight="1" x14ac:dyDescent="0.25">
      <c r="A191" s="222"/>
      <c r="B191" s="223"/>
      <c r="C191" s="223"/>
      <c r="D191" s="223"/>
      <c r="E191" s="224"/>
      <c r="F191" s="224"/>
      <c r="G191" s="224"/>
      <c r="H191" s="224"/>
      <c r="I191" s="222"/>
    </row>
    <row r="192" spans="1:10" s="147" customFormat="1" ht="18" customHeight="1" x14ac:dyDescent="0.25">
      <c r="A192" s="222"/>
      <c r="B192" s="223"/>
      <c r="C192" s="223"/>
      <c r="D192" s="223"/>
      <c r="E192" s="224"/>
      <c r="F192" s="224"/>
      <c r="G192" s="224"/>
      <c r="H192" s="224"/>
      <c r="I192" s="222"/>
    </row>
    <row r="193" spans="1:17" s="147" customFormat="1" ht="18" customHeight="1" x14ac:dyDescent="0.25">
      <c r="A193" s="222"/>
      <c r="B193" s="223"/>
      <c r="C193" s="223"/>
      <c r="D193" s="223"/>
      <c r="E193" s="224"/>
      <c r="F193" s="224"/>
      <c r="G193" s="224"/>
      <c r="H193" s="224"/>
      <c r="I193" s="222"/>
    </row>
    <row r="194" spans="1:17" s="147" customFormat="1" ht="18" customHeight="1" x14ac:dyDescent="0.25">
      <c r="A194" s="222"/>
      <c r="B194" s="223"/>
      <c r="C194" s="223"/>
      <c r="D194" s="223"/>
      <c r="E194" s="224"/>
      <c r="F194" s="224"/>
      <c r="G194" s="224"/>
      <c r="H194" s="224"/>
      <c r="I194" s="222"/>
    </row>
    <row r="195" spans="1:17" s="147" customFormat="1" ht="18" customHeight="1" x14ac:dyDescent="0.25">
      <c r="A195" s="222"/>
      <c r="B195" s="223"/>
      <c r="C195" s="223"/>
      <c r="D195" s="223"/>
      <c r="E195" s="224"/>
      <c r="F195" s="224"/>
      <c r="G195" s="224"/>
      <c r="H195" s="224"/>
      <c r="I195" s="222"/>
    </row>
    <row r="196" spans="1:17" s="147" customFormat="1" ht="18" customHeight="1" x14ac:dyDescent="0.25">
      <c r="A196" s="222"/>
      <c r="B196" s="223"/>
      <c r="C196" s="223"/>
      <c r="D196" s="223"/>
      <c r="E196" s="224"/>
      <c r="F196" s="224"/>
      <c r="G196" s="224"/>
      <c r="H196" s="224"/>
      <c r="I196" s="222"/>
    </row>
    <row r="197" spans="1:17" s="147" customFormat="1" ht="18" customHeight="1" x14ac:dyDescent="0.25">
      <c r="A197" s="222"/>
      <c r="B197" s="223"/>
      <c r="C197" s="223"/>
      <c r="D197" s="223"/>
      <c r="E197" s="224"/>
      <c r="F197" s="224"/>
      <c r="G197" s="224"/>
      <c r="H197" s="224"/>
      <c r="I197" s="222"/>
    </row>
    <row r="198" spans="1:17" s="147" customFormat="1" ht="18" customHeight="1" x14ac:dyDescent="0.25">
      <c r="A198" s="222"/>
      <c r="B198" s="223"/>
      <c r="C198" s="223"/>
      <c r="D198" s="223"/>
      <c r="E198" s="224"/>
      <c r="F198" s="224"/>
      <c r="G198" s="224"/>
      <c r="H198" s="224"/>
      <c r="I198" s="222"/>
    </row>
    <row r="199" spans="1:17" s="147" customFormat="1" ht="18" customHeight="1" x14ac:dyDescent="0.25">
      <c r="A199" s="222"/>
      <c r="B199" s="223"/>
      <c r="C199" s="223"/>
      <c r="D199" s="223"/>
      <c r="E199" s="224"/>
      <c r="F199" s="224"/>
      <c r="G199" s="224"/>
      <c r="H199" s="224"/>
      <c r="I199" s="222"/>
    </row>
    <row r="200" spans="1:17" s="147" customFormat="1" ht="18" customHeight="1" x14ac:dyDescent="0.25">
      <c r="A200" s="222"/>
      <c r="B200" s="223"/>
      <c r="C200" s="223"/>
      <c r="D200" s="223"/>
      <c r="E200" s="224"/>
      <c r="F200" s="224"/>
      <c r="G200" s="224"/>
      <c r="H200" s="224"/>
      <c r="I200" s="222"/>
    </row>
    <row r="201" spans="1:17" s="147" customFormat="1" ht="18" customHeight="1" x14ac:dyDescent="0.25">
      <c r="A201" s="222"/>
      <c r="B201" s="223"/>
      <c r="C201" s="223"/>
      <c r="D201" s="223"/>
      <c r="E201" s="224"/>
      <c r="F201" s="224"/>
      <c r="G201" s="224"/>
      <c r="H201" s="224"/>
      <c r="I201" s="222"/>
    </row>
    <row r="202" spans="1:17" s="147" customFormat="1" ht="18" customHeight="1" x14ac:dyDescent="0.25">
      <c r="A202" s="222"/>
      <c r="B202" s="223"/>
      <c r="C202" s="223"/>
      <c r="D202" s="223"/>
      <c r="E202" s="224"/>
      <c r="F202" s="224"/>
      <c r="G202" s="224"/>
      <c r="H202" s="224"/>
      <c r="I202" s="222"/>
    </row>
    <row r="203" spans="1:17" s="147" customFormat="1" ht="18" customHeight="1" x14ac:dyDescent="0.25">
      <c r="A203" s="222"/>
      <c r="B203" s="223"/>
      <c r="C203" s="223"/>
      <c r="D203" s="223"/>
      <c r="E203" s="224"/>
      <c r="F203" s="224"/>
      <c r="G203" s="224"/>
      <c r="H203" s="224"/>
      <c r="I203" s="222"/>
    </row>
    <row r="204" spans="1:17" s="147" customFormat="1" ht="18" customHeight="1" x14ac:dyDescent="0.25">
      <c r="A204" s="222"/>
      <c r="B204" s="223"/>
      <c r="C204" s="223"/>
      <c r="D204" s="223"/>
      <c r="E204" s="224"/>
      <c r="F204" s="224"/>
      <c r="G204" s="224"/>
      <c r="H204" s="224"/>
      <c r="I204" s="222"/>
    </row>
    <row r="205" spans="1:17" s="146" customFormat="1" x14ac:dyDescent="0.25">
      <c r="A205" s="225"/>
      <c r="B205" s="225"/>
      <c r="C205" s="225"/>
      <c r="D205" s="225"/>
      <c r="E205" s="225"/>
      <c r="F205" s="225"/>
      <c r="G205" s="225"/>
      <c r="H205" s="225"/>
      <c r="I205" s="225"/>
      <c r="J205" s="181"/>
      <c r="K205" s="181"/>
      <c r="L205" s="181"/>
      <c r="M205" s="181"/>
      <c r="N205" s="181"/>
      <c r="O205" s="181"/>
      <c r="P205" s="181"/>
      <c r="Q205" s="181"/>
    </row>
    <row r="206" spans="1:17" s="146" customFormat="1" x14ac:dyDescent="0.25">
      <c r="A206" s="420" t="s">
        <v>1337</v>
      </c>
      <c r="B206" s="420"/>
      <c r="C206" s="420"/>
      <c r="D206" s="420"/>
      <c r="E206" s="420"/>
      <c r="F206" s="420"/>
      <c r="G206" s="420"/>
      <c r="H206" s="420"/>
      <c r="I206" s="420"/>
      <c r="J206" s="420"/>
      <c r="K206" s="420"/>
      <c r="L206" s="420"/>
      <c r="M206" s="420"/>
      <c r="N206" s="420"/>
      <c r="O206" s="420"/>
      <c r="P206" s="420"/>
      <c r="Q206" s="420"/>
    </row>
    <row r="207" spans="1:17" s="146" customFormat="1" ht="104.25" customHeight="1" x14ac:dyDescent="0.25">
      <c r="A207" s="192" t="s">
        <v>0</v>
      </c>
      <c r="B207" s="192" t="s">
        <v>1141</v>
      </c>
      <c r="C207" s="192" t="s">
        <v>1174</v>
      </c>
      <c r="D207" s="192" t="s">
        <v>1153</v>
      </c>
      <c r="E207" s="192" t="s">
        <v>1145</v>
      </c>
      <c r="F207" s="192" t="s">
        <v>1142</v>
      </c>
      <c r="G207" s="192" t="s">
        <v>1175</v>
      </c>
      <c r="H207" s="192" t="s">
        <v>1176</v>
      </c>
      <c r="I207" s="192" t="s">
        <v>1179</v>
      </c>
      <c r="J207" s="192" t="s">
        <v>1185</v>
      </c>
      <c r="K207" s="192" t="s">
        <v>1177</v>
      </c>
      <c r="L207" s="192" t="s">
        <v>1180</v>
      </c>
      <c r="M207" s="192" t="s">
        <v>1191</v>
      </c>
      <c r="N207" s="192" t="s">
        <v>1178</v>
      </c>
      <c r="O207" s="192" t="s">
        <v>1181</v>
      </c>
      <c r="P207" s="192" t="s">
        <v>1192</v>
      </c>
      <c r="Q207" s="192" t="s">
        <v>1104</v>
      </c>
    </row>
    <row r="208" spans="1:17" s="102" customFormat="1" x14ac:dyDescent="0.25">
      <c r="A208" s="151">
        <v>1</v>
      </c>
      <c r="B208" s="69" t="s">
        <v>1891</v>
      </c>
      <c r="C208" s="261" t="s">
        <v>1892</v>
      </c>
      <c r="D208" s="152" t="s">
        <v>1868</v>
      </c>
      <c r="E208" s="153" t="s">
        <v>1615</v>
      </c>
      <c r="F208" s="153" t="s">
        <v>1893</v>
      </c>
      <c r="G208" s="153" t="s">
        <v>1810</v>
      </c>
      <c r="H208" s="154" t="s">
        <v>1615</v>
      </c>
      <c r="I208" s="154" t="s">
        <v>1615</v>
      </c>
      <c r="J208" s="154" t="s">
        <v>1615</v>
      </c>
      <c r="K208" s="154" t="s">
        <v>1615</v>
      </c>
      <c r="L208" s="154" t="s">
        <v>1615</v>
      </c>
      <c r="M208" s="154" t="s">
        <v>1615</v>
      </c>
      <c r="N208" s="154" t="s">
        <v>1615</v>
      </c>
      <c r="O208" s="154" t="s">
        <v>1615</v>
      </c>
      <c r="P208" s="154" t="s">
        <v>1615</v>
      </c>
      <c r="Q208" s="222" t="s">
        <v>1894</v>
      </c>
    </row>
    <row r="209" spans="1:17" s="102" customFormat="1" x14ac:dyDescent="0.25">
      <c r="A209" s="151">
        <v>2</v>
      </c>
      <c r="B209" s="152" t="s">
        <v>1891</v>
      </c>
      <c r="C209" s="261" t="s">
        <v>1892</v>
      </c>
      <c r="D209" s="152" t="s">
        <v>1868</v>
      </c>
      <c r="E209" s="153" t="s">
        <v>1615</v>
      </c>
      <c r="F209" s="153" t="s">
        <v>1615</v>
      </c>
      <c r="G209" s="153" t="s">
        <v>1810</v>
      </c>
      <c r="H209" s="154" t="s">
        <v>1615</v>
      </c>
      <c r="I209" s="154" t="s">
        <v>1615</v>
      </c>
      <c r="J209" s="154" t="s">
        <v>1615</v>
      </c>
      <c r="K209" s="154" t="s">
        <v>1615</v>
      </c>
      <c r="L209" s="154" t="s">
        <v>1615</v>
      </c>
      <c r="M209" s="154" t="s">
        <v>1615</v>
      </c>
      <c r="N209" s="154" t="s">
        <v>1615</v>
      </c>
      <c r="O209" s="154" t="s">
        <v>1615</v>
      </c>
      <c r="P209" s="154" t="s">
        <v>1615</v>
      </c>
      <c r="Q209" s="222" t="s">
        <v>1894</v>
      </c>
    </row>
    <row r="210" spans="1:17" s="102" customFormat="1" ht="30" x14ac:dyDescent="0.25">
      <c r="A210" s="151">
        <v>3</v>
      </c>
      <c r="B210" s="152" t="s">
        <v>1895</v>
      </c>
      <c r="C210" s="261" t="s">
        <v>1896</v>
      </c>
      <c r="D210" s="152" t="s">
        <v>1897</v>
      </c>
      <c r="E210" s="153" t="s">
        <v>1615</v>
      </c>
      <c r="F210" s="153" t="s">
        <v>1615</v>
      </c>
      <c r="G210" s="153" t="s">
        <v>1810</v>
      </c>
      <c r="H210" s="154" t="s">
        <v>1615</v>
      </c>
      <c r="I210" s="154" t="s">
        <v>1615</v>
      </c>
      <c r="J210" s="154" t="s">
        <v>1615</v>
      </c>
      <c r="K210" s="154" t="s">
        <v>1615</v>
      </c>
      <c r="L210" s="154" t="s">
        <v>1615</v>
      </c>
      <c r="M210" s="154" t="s">
        <v>1615</v>
      </c>
      <c r="N210" s="154" t="s">
        <v>1615</v>
      </c>
      <c r="O210" s="154" t="s">
        <v>1615</v>
      </c>
      <c r="P210" s="154" t="s">
        <v>1615</v>
      </c>
      <c r="Q210" s="222" t="s">
        <v>1894</v>
      </c>
    </row>
    <row r="211" spans="1:17" s="102" customFormat="1" ht="30" x14ac:dyDescent="0.25">
      <c r="A211" s="151">
        <v>4</v>
      </c>
      <c r="B211" s="152" t="s">
        <v>1898</v>
      </c>
      <c r="C211" s="261" t="s">
        <v>1899</v>
      </c>
      <c r="D211" s="152" t="s">
        <v>1900</v>
      </c>
      <c r="E211" s="153" t="s">
        <v>1615</v>
      </c>
      <c r="F211" s="153" t="s">
        <v>1615</v>
      </c>
      <c r="G211" s="153" t="s">
        <v>1810</v>
      </c>
      <c r="H211" s="154" t="s">
        <v>1615</v>
      </c>
      <c r="I211" s="154" t="s">
        <v>1615</v>
      </c>
      <c r="J211" s="154" t="s">
        <v>1615</v>
      </c>
      <c r="K211" s="154" t="s">
        <v>1615</v>
      </c>
      <c r="L211" s="154" t="s">
        <v>1615</v>
      </c>
      <c r="M211" s="154" t="s">
        <v>1615</v>
      </c>
      <c r="N211" s="154" t="s">
        <v>1615</v>
      </c>
      <c r="O211" s="154" t="s">
        <v>1615</v>
      </c>
      <c r="P211" s="154" t="s">
        <v>1615</v>
      </c>
      <c r="Q211" s="222" t="s">
        <v>1894</v>
      </c>
    </row>
    <row r="212" spans="1:17" s="102" customFormat="1" x14ac:dyDescent="0.25">
      <c r="A212" s="151">
        <v>5</v>
      </c>
      <c r="B212" s="152" t="s">
        <v>1901</v>
      </c>
      <c r="C212" s="261" t="s">
        <v>1902</v>
      </c>
      <c r="D212" s="152" t="s">
        <v>1903</v>
      </c>
      <c r="E212" s="153" t="s">
        <v>1615</v>
      </c>
      <c r="F212" s="153" t="s">
        <v>1615</v>
      </c>
      <c r="G212" s="153" t="s">
        <v>1810</v>
      </c>
      <c r="H212" s="154" t="s">
        <v>1615</v>
      </c>
      <c r="I212" s="154" t="s">
        <v>1615</v>
      </c>
      <c r="J212" s="154" t="s">
        <v>1615</v>
      </c>
      <c r="K212" s="154" t="s">
        <v>1615</v>
      </c>
      <c r="L212" s="154" t="s">
        <v>1615</v>
      </c>
      <c r="M212" s="154" t="s">
        <v>1615</v>
      </c>
      <c r="N212" s="154" t="s">
        <v>1615</v>
      </c>
      <c r="O212" s="154" t="s">
        <v>1615</v>
      </c>
      <c r="P212" s="154" t="s">
        <v>1615</v>
      </c>
      <c r="Q212" s="222" t="s">
        <v>1894</v>
      </c>
    </row>
    <row r="213" spans="1:17" s="102" customFormat="1" x14ac:dyDescent="0.25">
      <c r="A213" s="151">
        <v>6</v>
      </c>
      <c r="B213" s="152" t="s">
        <v>1904</v>
      </c>
      <c r="C213" s="152" t="s">
        <v>1905</v>
      </c>
      <c r="D213" s="152" t="s">
        <v>1903</v>
      </c>
      <c r="E213" s="153" t="s">
        <v>1615</v>
      </c>
      <c r="F213" s="153" t="s">
        <v>1615</v>
      </c>
      <c r="G213" s="153" t="s">
        <v>1810</v>
      </c>
      <c r="H213" s="154" t="s">
        <v>1615</v>
      </c>
      <c r="I213" s="154" t="s">
        <v>1615</v>
      </c>
      <c r="J213" s="154" t="s">
        <v>1615</v>
      </c>
      <c r="K213" s="154" t="s">
        <v>1615</v>
      </c>
      <c r="L213" s="154" t="s">
        <v>1615</v>
      </c>
      <c r="M213" s="154" t="s">
        <v>1615</v>
      </c>
      <c r="N213" s="154" t="s">
        <v>1615</v>
      </c>
      <c r="O213" s="154" t="s">
        <v>1615</v>
      </c>
      <c r="P213" s="154" t="s">
        <v>1615</v>
      </c>
      <c r="Q213" s="222" t="s">
        <v>1894</v>
      </c>
    </row>
    <row r="214" spans="1:17" s="102" customFormat="1" x14ac:dyDescent="0.25">
      <c r="A214" s="151">
        <v>7</v>
      </c>
      <c r="B214" s="152" t="s">
        <v>1906</v>
      </c>
      <c r="C214" s="152" t="s">
        <v>1907</v>
      </c>
      <c r="D214" s="152" t="s">
        <v>1908</v>
      </c>
      <c r="E214" s="153" t="s">
        <v>1615</v>
      </c>
      <c r="F214" s="153" t="s">
        <v>1615</v>
      </c>
      <c r="G214" s="153" t="s">
        <v>1810</v>
      </c>
      <c r="H214" s="154" t="s">
        <v>1615</v>
      </c>
      <c r="I214" s="154" t="s">
        <v>1615</v>
      </c>
      <c r="J214" s="154" t="s">
        <v>1615</v>
      </c>
      <c r="K214" s="154" t="s">
        <v>1615</v>
      </c>
      <c r="L214" s="154" t="s">
        <v>1615</v>
      </c>
      <c r="M214" s="154" t="s">
        <v>1615</v>
      </c>
      <c r="N214" s="154" t="s">
        <v>1615</v>
      </c>
      <c r="O214" s="154" t="s">
        <v>1615</v>
      </c>
      <c r="P214" s="154" t="s">
        <v>1615</v>
      </c>
      <c r="Q214" s="222" t="s">
        <v>1894</v>
      </c>
    </row>
    <row r="215" spans="1:17" s="102" customFormat="1" x14ac:dyDescent="0.25">
      <c r="A215" s="151">
        <v>8</v>
      </c>
      <c r="B215" s="152" t="s">
        <v>1909</v>
      </c>
      <c r="C215" s="152" t="s">
        <v>1910</v>
      </c>
      <c r="D215" s="152" t="s">
        <v>1911</v>
      </c>
      <c r="E215" s="153" t="s">
        <v>1615</v>
      </c>
      <c r="F215" s="153" t="s">
        <v>1615</v>
      </c>
      <c r="G215" s="153" t="s">
        <v>1810</v>
      </c>
      <c r="H215" s="154" t="s">
        <v>1615</v>
      </c>
      <c r="I215" s="154" t="s">
        <v>1615</v>
      </c>
      <c r="J215" s="154" t="s">
        <v>1615</v>
      </c>
      <c r="K215" s="154" t="s">
        <v>1615</v>
      </c>
      <c r="L215" s="154" t="s">
        <v>1615</v>
      </c>
      <c r="M215" s="154" t="s">
        <v>1615</v>
      </c>
      <c r="N215" s="154" t="s">
        <v>1615</v>
      </c>
      <c r="O215" s="154" t="s">
        <v>1615</v>
      </c>
      <c r="P215" s="154" t="s">
        <v>1615</v>
      </c>
      <c r="Q215" s="222" t="s">
        <v>1894</v>
      </c>
    </row>
    <row r="216" spans="1:17" s="102" customFormat="1" x14ac:dyDescent="0.25">
      <c r="A216" s="151">
        <v>9</v>
      </c>
      <c r="B216" s="152" t="s">
        <v>1912</v>
      </c>
      <c r="C216" s="152" t="s">
        <v>1913</v>
      </c>
      <c r="D216" s="152" t="s">
        <v>1914</v>
      </c>
      <c r="E216" s="153" t="s">
        <v>1615</v>
      </c>
      <c r="F216" s="153" t="s">
        <v>1615</v>
      </c>
      <c r="G216" s="153" t="s">
        <v>1810</v>
      </c>
      <c r="H216" s="154" t="s">
        <v>1615</v>
      </c>
      <c r="I216" s="154" t="s">
        <v>1615</v>
      </c>
      <c r="J216" s="154" t="s">
        <v>1615</v>
      </c>
      <c r="K216" s="154" t="s">
        <v>1615</v>
      </c>
      <c r="L216" s="154" t="s">
        <v>1615</v>
      </c>
      <c r="M216" s="154" t="s">
        <v>1615</v>
      </c>
      <c r="N216" s="154" t="s">
        <v>1615</v>
      </c>
      <c r="O216" s="154" t="s">
        <v>1615</v>
      </c>
      <c r="P216" s="154" t="s">
        <v>1615</v>
      </c>
      <c r="Q216" s="222" t="s">
        <v>1894</v>
      </c>
    </row>
    <row r="217" spans="1:17" s="102" customFormat="1" x14ac:dyDescent="0.25">
      <c r="A217" s="151">
        <v>10</v>
      </c>
      <c r="B217" s="152" t="s">
        <v>1915</v>
      </c>
      <c r="C217" s="152" t="s">
        <v>1877</v>
      </c>
      <c r="D217" s="152" t="s">
        <v>1916</v>
      </c>
      <c r="E217" s="153" t="s">
        <v>1615</v>
      </c>
      <c r="F217" s="153" t="s">
        <v>1615</v>
      </c>
      <c r="G217" s="153" t="s">
        <v>1810</v>
      </c>
      <c r="H217" s="154" t="s">
        <v>1615</v>
      </c>
      <c r="I217" s="154" t="s">
        <v>1615</v>
      </c>
      <c r="J217" s="154" t="s">
        <v>1615</v>
      </c>
      <c r="K217" s="154" t="s">
        <v>1615</v>
      </c>
      <c r="L217" s="154" t="s">
        <v>1615</v>
      </c>
      <c r="M217" s="154" t="s">
        <v>1615</v>
      </c>
      <c r="N217" s="154" t="s">
        <v>1615</v>
      </c>
      <c r="O217" s="154" t="s">
        <v>1615</v>
      </c>
      <c r="P217" s="154" t="s">
        <v>1615</v>
      </c>
      <c r="Q217" s="222" t="s">
        <v>1894</v>
      </c>
    </row>
    <row r="218" spans="1:17" s="102" customFormat="1" x14ac:dyDescent="0.25">
      <c r="A218" s="151">
        <v>11</v>
      </c>
      <c r="B218" s="152" t="s">
        <v>1917</v>
      </c>
      <c r="C218" s="152" t="s">
        <v>1918</v>
      </c>
      <c r="D218" s="152" t="s">
        <v>1882</v>
      </c>
      <c r="E218" s="153" t="s">
        <v>1615</v>
      </c>
      <c r="F218" s="153" t="s">
        <v>1615</v>
      </c>
      <c r="G218" s="153" t="s">
        <v>1810</v>
      </c>
      <c r="H218" s="154" t="s">
        <v>1615</v>
      </c>
      <c r="I218" s="154" t="s">
        <v>1615</v>
      </c>
      <c r="J218" s="154" t="s">
        <v>1615</v>
      </c>
      <c r="K218" s="154" t="s">
        <v>1615</v>
      </c>
      <c r="L218" s="154" t="s">
        <v>1615</v>
      </c>
      <c r="M218" s="154" t="s">
        <v>1615</v>
      </c>
      <c r="N218" s="154" t="s">
        <v>1615</v>
      </c>
      <c r="O218" s="154" t="s">
        <v>1615</v>
      </c>
      <c r="P218" s="154" t="s">
        <v>1615</v>
      </c>
      <c r="Q218" s="222" t="s">
        <v>1894</v>
      </c>
    </row>
    <row r="219" spans="1:17" s="102" customFormat="1" x14ac:dyDescent="0.25">
      <c r="A219" s="151"/>
      <c r="B219" s="152"/>
      <c r="C219" s="152"/>
      <c r="D219" s="152"/>
      <c r="E219" s="153"/>
      <c r="F219" s="153"/>
      <c r="G219" s="153"/>
      <c r="H219" s="154"/>
      <c r="I219" s="154"/>
      <c r="J219" s="154"/>
      <c r="K219" s="154"/>
      <c r="L219" s="154"/>
      <c r="M219" s="154"/>
      <c r="N219" s="154"/>
      <c r="O219" s="154"/>
      <c r="P219" s="154"/>
      <c r="Q219" s="151"/>
    </row>
    <row r="220" spans="1:17" s="102" customFormat="1" x14ac:dyDescent="0.25">
      <c r="A220" s="151"/>
      <c r="B220" s="152"/>
      <c r="C220" s="152"/>
      <c r="D220" s="152"/>
      <c r="E220" s="153"/>
      <c r="F220" s="153"/>
      <c r="G220" s="153"/>
      <c r="H220" s="154"/>
      <c r="I220" s="154"/>
      <c r="J220" s="154"/>
      <c r="K220" s="154"/>
      <c r="L220" s="154"/>
      <c r="M220" s="154"/>
      <c r="N220" s="154"/>
      <c r="O220" s="154"/>
      <c r="P220" s="154"/>
      <c r="Q220" s="151"/>
    </row>
    <row r="221" spans="1:17" s="102" customFormat="1" x14ac:dyDescent="0.25">
      <c r="A221" s="151"/>
      <c r="B221" s="152"/>
      <c r="C221" s="152"/>
      <c r="D221" s="152"/>
      <c r="E221" s="153"/>
      <c r="F221" s="153"/>
      <c r="G221" s="153"/>
      <c r="H221" s="154"/>
      <c r="I221" s="154"/>
      <c r="J221" s="154"/>
      <c r="K221" s="154"/>
      <c r="L221" s="154"/>
      <c r="M221" s="154"/>
      <c r="N221" s="154"/>
      <c r="O221" s="154"/>
      <c r="P221" s="154"/>
      <c r="Q221" s="151"/>
    </row>
    <row r="222" spans="1:17" s="102" customFormat="1" x14ac:dyDescent="0.25">
      <c r="A222" s="151"/>
      <c r="B222" s="152"/>
      <c r="C222" s="152"/>
      <c r="D222" s="152"/>
      <c r="E222" s="153"/>
      <c r="F222" s="153"/>
      <c r="G222" s="153"/>
      <c r="H222" s="154"/>
      <c r="I222" s="154"/>
      <c r="J222" s="154"/>
      <c r="K222" s="154"/>
      <c r="L222" s="154"/>
      <c r="M222" s="154"/>
      <c r="N222" s="154"/>
      <c r="O222" s="154"/>
      <c r="P222" s="154"/>
      <c r="Q222" s="151"/>
    </row>
    <row r="223" spans="1:17" s="102" customFormat="1" x14ac:dyDescent="0.25">
      <c r="A223" s="151"/>
      <c r="B223" s="152"/>
      <c r="C223" s="152"/>
      <c r="D223" s="152"/>
      <c r="E223" s="153"/>
      <c r="F223" s="153"/>
      <c r="G223" s="153"/>
      <c r="H223" s="154"/>
      <c r="I223" s="154"/>
      <c r="J223" s="154"/>
      <c r="K223" s="154"/>
      <c r="L223" s="154"/>
      <c r="M223" s="154"/>
      <c r="N223" s="154"/>
      <c r="O223" s="154"/>
      <c r="P223" s="154"/>
      <c r="Q223" s="151"/>
    </row>
    <row r="224" spans="1:17" s="102" customFormat="1" x14ac:dyDescent="0.25">
      <c r="A224" s="151"/>
      <c r="B224" s="152"/>
      <c r="C224" s="152"/>
      <c r="D224" s="152"/>
      <c r="E224" s="153"/>
      <c r="F224" s="153"/>
      <c r="G224" s="153"/>
      <c r="H224" s="154"/>
      <c r="I224" s="154"/>
      <c r="J224" s="154"/>
      <c r="K224" s="154"/>
      <c r="L224" s="154"/>
      <c r="M224" s="154"/>
      <c r="N224" s="154"/>
      <c r="O224" s="154"/>
      <c r="P224" s="154"/>
      <c r="Q224" s="151"/>
    </row>
    <row r="225" spans="1:17" s="102" customFormat="1" x14ac:dyDescent="0.25">
      <c r="A225" s="151"/>
      <c r="B225" s="152"/>
      <c r="C225" s="152"/>
      <c r="D225" s="152"/>
      <c r="E225" s="153"/>
      <c r="F225" s="153"/>
      <c r="G225" s="153"/>
      <c r="H225" s="154"/>
      <c r="I225" s="154"/>
      <c r="J225" s="154"/>
      <c r="K225" s="154"/>
      <c r="L225" s="154"/>
      <c r="M225" s="154"/>
      <c r="N225" s="154"/>
      <c r="O225" s="154"/>
      <c r="P225" s="154"/>
      <c r="Q225" s="151"/>
    </row>
    <row r="226" spans="1:17" s="102" customFormat="1" x14ac:dyDescent="0.25">
      <c r="A226" s="151"/>
      <c r="B226" s="152"/>
      <c r="C226" s="152"/>
      <c r="D226" s="152"/>
      <c r="E226" s="153"/>
      <c r="F226" s="153"/>
      <c r="G226" s="153"/>
      <c r="H226" s="154"/>
      <c r="I226" s="154"/>
      <c r="J226" s="154"/>
      <c r="K226" s="154"/>
      <c r="L226" s="154"/>
      <c r="M226" s="154"/>
      <c r="N226" s="154"/>
      <c r="O226" s="154"/>
      <c r="P226" s="154"/>
      <c r="Q226" s="151"/>
    </row>
    <row r="227" spans="1:17" s="102" customFormat="1" x14ac:dyDescent="0.25">
      <c r="A227" s="151"/>
      <c r="B227" s="152"/>
      <c r="C227" s="152"/>
      <c r="D227" s="152"/>
      <c r="E227" s="153"/>
      <c r="F227" s="153"/>
      <c r="G227" s="153"/>
      <c r="H227" s="154"/>
      <c r="I227" s="154"/>
      <c r="J227" s="154"/>
      <c r="K227" s="154"/>
      <c r="L227" s="154"/>
      <c r="M227" s="154"/>
      <c r="N227" s="154"/>
      <c r="O227" s="154"/>
      <c r="P227" s="154"/>
      <c r="Q227" s="151"/>
    </row>
    <row r="228" spans="1:17" s="102" customFormat="1" x14ac:dyDescent="0.25">
      <c r="A228" s="151"/>
      <c r="B228" s="152"/>
      <c r="C228" s="152"/>
      <c r="D228" s="152"/>
      <c r="E228" s="153"/>
      <c r="F228" s="153"/>
      <c r="G228" s="153"/>
      <c r="H228" s="154"/>
      <c r="I228" s="154"/>
      <c r="J228" s="154"/>
      <c r="K228" s="154"/>
      <c r="L228" s="154"/>
      <c r="M228" s="154"/>
      <c r="N228" s="154"/>
      <c r="O228" s="154"/>
      <c r="P228" s="154"/>
      <c r="Q228" s="151"/>
    </row>
    <row r="229" spans="1:17" s="102" customFormat="1" x14ac:dyDescent="0.25">
      <c r="A229" s="151"/>
      <c r="B229" s="152"/>
      <c r="C229" s="152"/>
      <c r="D229" s="152"/>
      <c r="E229" s="153"/>
      <c r="F229" s="153"/>
      <c r="G229" s="153"/>
      <c r="H229" s="154"/>
      <c r="I229" s="154"/>
      <c r="J229" s="154"/>
      <c r="K229" s="154"/>
      <c r="L229" s="154"/>
      <c r="M229" s="154"/>
      <c r="N229" s="154"/>
      <c r="O229" s="154"/>
      <c r="P229" s="154"/>
      <c r="Q229" s="151"/>
    </row>
    <row r="230" spans="1:17" s="102" customFormat="1" x14ac:dyDescent="0.25">
      <c r="A230" s="151"/>
      <c r="B230" s="152"/>
      <c r="C230" s="152"/>
      <c r="D230" s="152"/>
      <c r="E230" s="153"/>
      <c r="F230" s="153"/>
      <c r="G230" s="153"/>
      <c r="H230" s="154"/>
      <c r="I230" s="154"/>
      <c r="J230" s="154"/>
      <c r="K230" s="154"/>
      <c r="L230" s="154"/>
      <c r="M230" s="154"/>
      <c r="N230" s="154"/>
      <c r="O230" s="154"/>
      <c r="P230" s="154"/>
      <c r="Q230" s="151"/>
    </row>
    <row r="231" spans="1:17" s="102" customFormat="1" x14ac:dyDescent="0.25">
      <c r="A231" s="151"/>
      <c r="B231" s="152"/>
      <c r="C231" s="152"/>
      <c r="D231" s="152"/>
      <c r="E231" s="153"/>
      <c r="F231" s="153"/>
      <c r="G231" s="153"/>
      <c r="H231" s="154"/>
      <c r="I231" s="154"/>
      <c r="J231" s="154"/>
      <c r="K231" s="154"/>
      <c r="L231" s="154"/>
      <c r="M231" s="154"/>
      <c r="N231" s="154"/>
      <c r="O231" s="154"/>
      <c r="P231" s="154"/>
      <c r="Q231" s="151"/>
    </row>
    <row r="232" spans="1:17" s="102" customFormat="1" x14ac:dyDescent="0.25">
      <c r="A232" s="151"/>
      <c r="B232" s="152"/>
      <c r="C232" s="152"/>
      <c r="D232" s="152"/>
      <c r="E232" s="153"/>
      <c r="F232" s="153"/>
      <c r="G232" s="153"/>
      <c r="H232" s="154"/>
      <c r="I232" s="154"/>
      <c r="J232" s="154"/>
      <c r="K232" s="154"/>
      <c r="L232" s="154"/>
      <c r="M232" s="154"/>
      <c r="N232" s="154"/>
      <c r="O232" s="154"/>
      <c r="P232" s="154"/>
      <c r="Q232" s="151"/>
    </row>
    <row r="233" spans="1:17" s="102" customFormat="1" x14ac:dyDescent="0.25">
      <c r="A233" s="151"/>
      <c r="B233" s="152"/>
      <c r="C233" s="152"/>
      <c r="D233" s="152"/>
      <c r="E233" s="153"/>
      <c r="F233" s="153"/>
      <c r="G233" s="153"/>
      <c r="H233" s="154"/>
      <c r="I233" s="154"/>
      <c r="J233" s="154"/>
      <c r="K233" s="154"/>
      <c r="L233" s="154"/>
      <c r="M233" s="154"/>
      <c r="N233" s="154"/>
      <c r="O233" s="154"/>
      <c r="P233" s="154"/>
      <c r="Q233" s="151"/>
    </row>
    <row r="234" spans="1:17" s="102" customFormat="1" x14ac:dyDescent="0.25">
      <c r="A234" s="151"/>
      <c r="B234" s="152"/>
      <c r="C234" s="152"/>
      <c r="D234" s="152"/>
      <c r="E234" s="153"/>
      <c r="F234" s="153"/>
      <c r="G234" s="153"/>
      <c r="H234" s="154"/>
      <c r="I234" s="154"/>
      <c r="J234" s="154"/>
      <c r="K234" s="154"/>
      <c r="L234" s="154"/>
      <c r="M234" s="154"/>
      <c r="N234" s="154"/>
      <c r="O234" s="154"/>
      <c r="P234" s="154"/>
      <c r="Q234" s="151"/>
    </row>
    <row r="235" spans="1:17" s="102" customFormat="1" x14ac:dyDescent="0.25">
      <c r="A235" s="151"/>
      <c r="B235" s="152"/>
      <c r="C235" s="152"/>
      <c r="D235" s="152"/>
      <c r="E235" s="153"/>
      <c r="F235" s="153"/>
      <c r="G235" s="153"/>
      <c r="H235" s="154"/>
      <c r="I235" s="154"/>
      <c r="J235" s="154"/>
      <c r="K235" s="154"/>
      <c r="L235" s="154"/>
      <c r="M235" s="154"/>
      <c r="N235" s="154"/>
      <c r="O235" s="154"/>
      <c r="P235" s="154"/>
      <c r="Q235" s="151"/>
    </row>
    <row r="236" spans="1:17" s="102" customFormat="1" x14ac:dyDescent="0.25">
      <c r="A236" s="151"/>
      <c r="B236" s="152"/>
      <c r="C236" s="152"/>
      <c r="D236" s="152"/>
      <c r="E236" s="153"/>
      <c r="F236" s="153"/>
      <c r="G236" s="153"/>
      <c r="H236" s="154"/>
      <c r="I236" s="154"/>
      <c r="J236" s="154"/>
      <c r="K236" s="154"/>
      <c r="L236" s="154"/>
      <c r="M236" s="154"/>
      <c r="N236" s="154"/>
      <c r="O236" s="154"/>
      <c r="P236" s="154"/>
      <c r="Q236" s="151"/>
    </row>
    <row r="237" spans="1:17" s="102" customFormat="1" x14ac:dyDescent="0.25">
      <c r="A237" s="151"/>
      <c r="B237" s="152"/>
      <c r="C237" s="152"/>
      <c r="D237" s="152"/>
      <c r="E237" s="153"/>
      <c r="F237" s="153"/>
      <c r="G237" s="153"/>
      <c r="H237" s="154"/>
      <c r="I237" s="154"/>
      <c r="J237" s="154"/>
      <c r="K237" s="154"/>
      <c r="L237" s="154"/>
      <c r="M237" s="154"/>
      <c r="N237" s="154"/>
      <c r="O237" s="154"/>
      <c r="P237" s="154"/>
      <c r="Q237" s="151"/>
    </row>
    <row r="238" spans="1:17" s="102" customFormat="1" x14ac:dyDescent="0.25">
      <c r="A238" s="151"/>
      <c r="B238" s="152"/>
      <c r="C238" s="152"/>
      <c r="D238" s="152"/>
      <c r="E238" s="153"/>
      <c r="F238" s="153"/>
      <c r="G238" s="153"/>
      <c r="H238" s="154"/>
      <c r="I238" s="154"/>
      <c r="J238" s="154"/>
      <c r="K238" s="154"/>
      <c r="L238" s="154"/>
      <c r="M238" s="154"/>
      <c r="N238" s="154"/>
      <c r="O238" s="154"/>
      <c r="P238" s="154"/>
      <c r="Q238" s="151"/>
    </row>
    <row r="239" spans="1:17" s="102" customFormat="1" x14ac:dyDescent="0.25">
      <c r="A239" s="151"/>
      <c r="B239" s="152"/>
      <c r="C239" s="152"/>
      <c r="D239" s="152"/>
      <c r="E239" s="153"/>
      <c r="F239" s="153"/>
      <c r="G239" s="153"/>
      <c r="H239" s="154"/>
      <c r="I239" s="154"/>
      <c r="J239" s="154"/>
      <c r="K239" s="154"/>
      <c r="L239" s="154"/>
      <c r="M239" s="154"/>
      <c r="N239" s="154"/>
      <c r="O239" s="154"/>
      <c r="P239" s="154"/>
      <c r="Q239" s="151"/>
    </row>
    <row r="240" spans="1:17" s="102" customFormat="1" x14ac:dyDescent="0.25">
      <c r="A240" s="151"/>
      <c r="B240" s="152"/>
      <c r="C240" s="152"/>
      <c r="D240" s="152"/>
      <c r="E240" s="153"/>
      <c r="F240" s="153"/>
      <c r="G240" s="153"/>
      <c r="H240" s="154"/>
      <c r="I240" s="154"/>
      <c r="J240" s="154"/>
      <c r="K240" s="154"/>
      <c r="L240" s="154"/>
      <c r="M240" s="154"/>
      <c r="N240" s="154"/>
      <c r="O240" s="154"/>
      <c r="P240" s="154"/>
      <c r="Q240" s="151"/>
    </row>
    <row r="241" spans="1:17" s="102" customFormat="1" x14ac:dyDescent="0.25">
      <c r="A241" s="151"/>
      <c r="B241" s="152"/>
      <c r="C241" s="152"/>
      <c r="D241" s="152"/>
      <c r="E241" s="153"/>
      <c r="F241" s="153"/>
      <c r="G241" s="153"/>
      <c r="H241" s="154"/>
      <c r="I241" s="154"/>
      <c r="J241" s="154"/>
      <c r="K241" s="154"/>
      <c r="L241" s="154"/>
      <c r="M241" s="154"/>
      <c r="N241" s="154"/>
      <c r="O241" s="154"/>
      <c r="P241" s="154"/>
      <c r="Q241" s="151"/>
    </row>
    <row r="242" spans="1:17" s="102" customFormat="1" x14ac:dyDescent="0.25">
      <c r="A242" s="151"/>
      <c r="B242" s="152"/>
      <c r="C242" s="152"/>
      <c r="D242" s="152"/>
      <c r="E242" s="153"/>
      <c r="F242" s="153"/>
      <c r="G242" s="153"/>
      <c r="H242" s="154"/>
      <c r="I242" s="154"/>
      <c r="J242" s="154"/>
      <c r="K242" s="154"/>
      <c r="L242" s="154"/>
      <c r="M242" s="154"/>
      <c r="N242" s="154"/>
      <c r="O242" s="154"/>
      <c r="P242" s="154"/>
      <c r="Q242" s="151"/>
    </row>
    <row r="243" spans="1:17" s="102" customFormat="1" x14ac:dyDescent="0.25">
      <c r="A243" s="151"/>
      <c r="B243" s="152"/>
      <c r="C243" s="152"/>
      <c r="D243" s="152"/>
      <c r="E243" s="153"/>
      <c r="F243" s="153"/>
      <c r="G243" s="153"/>
      <c r="H243" s="154"/>
      <c r="I243" s="154"/>
      <c r="J243" s="154"/>
      <c r="K243" s="154"/>
      <c r="L243" s="154"/>
      <c r="M243" s="154"/>
      <c r="N243" s="154"/>
      <c r="O243" s="154"/>
      <c r="P243" s="154"/>
      <c r="Q243" s="151"/>
    </row>
    <row r="244" spans="1:17" s="102" customFormat="1" x14ac:dyDescent="0.25">
      <c r="A244" s="151"/>
      <c r="B244" s="152"/>
      <c r="C244" s="152"/>
      <c r="D244" s="152"/>
      <c r="E244" s="153"/>
      <c r="F244" s="153"/>
      <c r="G244" s="153"/>
      <c r="H244" s="154"/>
      <c r="I244" s="154"/>
      <c r="J244" s="154"/>
      <c r="K244" s="154"/>
      <c r="L244" s="154"/>
      <c r="M244" s="154"/>
      <c r="N244" s="154"/>
      <c r="O244" s="154"/>
      <c r="P244" s="154"/>
      <c r="Q244" s="151"/>
    </row>
    <row r="245" spans="1:17" s="102" customFormat="1" x14ac:dyDescent="0.25">
      <c r="A245" s="151"/>
      <c r="B245" s="152"/>
      <c r="C245" s="152"/>
      <c r="D245" s="152"/>
      <c r="E245" s="153"/>
      <c r="F245" s="153"/>
      <c r="G245" s="153"/>
      <c r="H245" s="154"/>
      <c r="I245" s="154"/>
      <c r="J245" s="154"/>
      <c r="K245" s="154"/>
      <c r="L245" s="154"/>
      <c r="M245" s="154"/>
      <c r="N245" s="154"/>
      <c r="O245" s="154"/>
      <c r="P245" s="154"/>
      <c r="Q245" s="151"/>
    </row>
    <row r="246" spans="1:17" s="102" customFormat="1" x14ac:dyDescent="0.25">
      <c r="A246" s="151"/>
      <c r="B246" s="152"/>
      <c r="C246" s="152"/>
      <c r="D246" s="152"/>
      <c r="E246" s="153"/>
      <c r="F246" s="153"/>
      <c r="G246" s="153"/>
      <c r="H246" s="154"/>
      <c r="I246" s="154"/>
      <c r="J246" s="154"/>
      <c r="K246" s="154"/>
      <c r="L246" s="154"/>
      <c r="M246" s="154"/>
      <c r="N246" s="154"/>
      <c r="O246" s="154"/>
      <c r="P246" s="154"/>
      <c r="Q246" s="151"/>
    </row>
    <row r="247" spans="1:17" s="102" customFormat="1" x14ac:dyDescent="0.25">
      <c r="A247" s="151"/>
      <c r="B247" s="152"/>
      <c r="C247" s="152"/>
      <c r="D247" s="152"/>
      <c r="E247" s="153"/>
      <c r="F247" s="153"/>
      <c r="G247" s="153"/>
      <c r="H247" s="154"/>
      <c r="I247" s="154"/>
      <c r="J247" s="154"/>
      <c r="K247" s="154"/>
      <c r="L247" s="154"/>
      <c r="M247" s="154"/>
      <c r="N247" s="154"/>
      <c r="O247" s="154"/>
      <c r="P247" s="154"/>
      <c r="Q247" s="151"/>
    </row>
    <row r="248" spans="1:17" s="102" customFormat="1" x14ac:dyDescent="0.25">
      <c r="A248" s="151"/>
      <c r="B248" s="152"/>
      <c r="C248" s="152"/>
      <c r="D248" s="152"/>
      <c r="E248" s="153"/>
      <c r="F248" s="153"/>
      <c r="G248" s="153"/>
      <c r="H248" s="154"/>
      <c r="I248" s="154"/>
      <c r="J248" s="154"/>
      <c r="K248" s="154"/>
      <c r="L248" s="154"/>
      <c r="M248" s="154"/>
      <c r="N248" s="154"/>
      <c r="O248" s="154"/>
      <c r="P248" s="154"/>
      <c r="Q248" s="151"/>
    </row>
    <row r="249" spans="1:17" s="102" customFormat="1" x14ac:dyDescent="0.25">
      <c r="A249" s="151"/>
      <c r="B249" s="152"/>
      <c r="C249" s="152"/>
      <c r="D249" s="152"/>
      <c r="E249" s="153"/>
      <c r="F249" s="153"/>
      <c r="G249" s="153"/>
      <c r="H249" s="154"/>
      <c r="I249" s="154"/>
      <c r="J249" s="154"/>
      <c r="K249" s="154"/>
      <c r="L249" s="154"/>
      <c r="M249" s="154"/>
      <c r="N249" s="154"/>
      <c r="O249" s="154"/>
      <c r="P249" s="154"/>
      <c r="Q249" s="151"/>
    </row>
    <row r="250" spans="1:17" s="102" customFormat="1" x14ac:dyDescent="0.25">
      <c r="A250" s="151"/>
      <c r="B250" s="152"/>
      <c r="C250" s="152"/>
      <c r="D250" s="152"/>
      <c r="E250" s="153"/>
      <c r="F250" s="153"/>
      <c r="G250" s="153"/>
      <c r="H250" s="154"/>
      <c r="I250" s="154"/>
      <c r="J250" s="154"/>
      <c r="K250" s="154"/>
      <c r="L250" s="154"/>
      <c r="M250" s="154"/>
      <c r="N250" s="154"/>
      <c r="O250" s="154"/>
      <c r="P250" s="154"/>
      <c r="Q250" s="151"/>
    </row>
    <row r="251" spans="1:17" s="102" customFormat="1" x14ac:dyDescent="0.25">
      <c r="A251" s="151"/>
      <c r="B251" s="152"/>
      <c r="C251" s="152"/>
      <c r="D251" s="152"/>
      <c r="E251" s="153"/>
      <c r="F251" s="153"/>
      <c r="G251" s="153"/>
      <c r="H251" s="154"/>
      <c r="I251" s="154"/>
      <c r="J251" s="154"/>
      <c r="K251" s="154"/>
      <c r="L251" s="154"/>
      <c r="M251" s="154"/>
      <c r="N251" s="154"/>
      <c r="O251" s="154"/>
      <c r="P251" s="154"/>
      <c r="Q251" s="151"/>
    </row>
    <row r="252" spans="1:17" s="102" customFormat="1" x14ac:dyDescent="0.25">
      <c r="A252" s="151"/>
      <c r="B252" s="152"/>
      <c r="C252" s="152"/>
      <c r="D252" s="152"/>
      <c r="E252" s="153"/>
      <c r="F252" s="153"/>
      <c r="G252" s="153"/>
      <c r="H252" s="154"/>
      <c r="I252" s="154"/>
      <c r="J252" s="154"/>
      <c r="K252" s="154"/>
      <c r="L252" s="154"/>
      <c r="M252" s="154"/>
      <c r="N252" s="154"/>
      <c r="O252" s="154"/>
      <c r="P252" s="154"/>
      <c r="Q252" s="151"/>
    </row>
    <row r="253" spans="1:17" s="102" customFormat="1" x14ac:dyDescent="0.25">
      <c r="A253" s="151"/>
      <c r="B253" s="152"/>
      <c r="C253" s="152"/>
      <c r="D253" s="152"/>
      <c r="E253" s="153"/>
      <c r="F253" s="153"/>
      <c r="G253" s="153"/>
      <c r="H253" s="154"/>
      <c r="I253" s="154"/>
      <c r="J253" s="154"/>
      <c r="K253" s="154"/>
      <c r="L253" s="154"/>
      <c r="M253" s="154"/>
      <c r="N253" s="154"/>
      <c r="O253" s="154"/>
      <c r="P253" s="154"/>
      <c r="Q253" s="151"/>
    </row>
    <row r="254" spans="1:17" s="102" customFormat="1" x14ac:dyDescent="0.25">
      <c r="A254" s="151"/>
      <c r="B254" s="152"/>
      <c r="C254" s="152"/>
      <c r="D254" s="152"/>
      <c r="E254" s="153"/>
      <c r="F254" s="153"/>
      <c r="G254" s="153"/>
      <c r="H254" s="154"/>
      <c r="I254" s="154"/>
      <c r="J254" s="154"/>
      <c r="K254" s="154"/>
      <c r="L254" s="154"/>
      <c r="M254" s="154"/>
      <c r="N254" s="154"/>
      <c r="O254" s="154"/>
      <c r="P254" s="154"/>
      <c r="Q254" s="151"/>
    </row>
    <row r="255" spans="1:17" s="102" customFormat="1" x14ac:dyDescent="0.25">
      <c r="A255" s="151"/>
      <c r="B255" s="152"/>
      <c r="C255" s="152"/>
      <c r="D255" s="152"/>
      <c r="E255" s="153"/>
      <c r="F255" s="153"/>
      <c r="G255" s="153"/>
      <c r="H255" s="154"/>
      <c r="I255" s="154"/>
      <c r="J255" s="154"/>
      <c r="K255" s="154"/>
      <c r="L255" s="154"/>
      <c r="M255" s="154"/>
      <c r="N255" s="154"/>
      <c r="O255" s="154"/>
      <c r="P255" s="154"/>
      <c r="Q255" s="151"/>
    </row>
    <row r="256" spans="1:17" s="102" customFormat="1" x14ac:dyDescent="0.25">
      <c r="A256" s="151"/>
      <c r="B256" s="152"/>
      <c r="C256" s="152"/>
      <c r="D256" s="152"/>
      <c r="E256" s="153"/>
      <c r="F256" s="153"/>
      <c r="G256" s="153"/>
      <c r="H256" s="154"/>
      <c r="I256" s="154"/>
      <c r="J256" s="154"/>
      <c r="K256" s="154"/>
      <c r="L256" s="154"/>
      <c r="M256" s="154"/>
      <c r="N256" s="154"/>
      <c r="O256" s="154"/>
      <c r="P256" s="154"/>
      <c r="Q256" s="151"/>
    </row>
    <row r="257" spans="1:17" s="102" customFormat="1" x14ac:dyDescent="0.25">
      <c r="A257" s="151"/>
      <c r="B257" s="152"/>
      <c r="C257" s="152"/>
      <c r="D257" s="152"/>
      <c r="E257" s="153"/>
      <c r="F257" s="153"/>
      <c r="G257" s="153"/>
      <c r="H257" s="154"/>
      <c r="I257" s="154"/>
      <c r="J257" s="154"/>
      <c r="K257" s="154"/>
      <c r="L257" s="154"/>
      <c r="M257" s="154"/>
      <c r="N257" s="154"/>
      <c r="O257" s="154"/>
      <c r="P257" s="154"/>
      <c r="Q257" s="151"/>
    </row>
    <row r="258" spans="1:17" s="102" customFormat="1" x14ac:dyDescent="0.25">
      <c r="A258" s="151"/>
      <c r="B258" s="152"/>
      <c r="C258" s="152"/>
      <c r="D258" s="152"/>
      <c r="E258" s="153"/>
      <c r="F258" s="153"/>
      <c r="G258" s="153"/>
      <c r="H258" s="154"/>
      <c r="I258" s="154"/>
      <c r="J258" s="154"/>
      <c r="K258" s="154"/>
      <c r="L258" s="154"/>
      <c r="M258" s="154"/>
      <c r="N258" s="154"/>
      <c r="O258" s="154"/>
      <c r="P258" s="154"/>
      <c r="Q258" s="151"/>
    </row>
    <row r="259" spans="1:17" s="102" customFormat="1" x14ac:dyDescent="0.25">
      <c r="A259" s="151"/>
      <c r="B259" s="152"/>
      <c r="C259" s="152"/>
      <c r="D259" s="152"/>
      <c r="E259" s="153"/>
      <c r="F259" s="153"/>
      <c r="G259" s="153"/>
      <c r="H259" s="154"/>
      <c r="I259" s="154"/>
      <c r="J259" s="154"/>
      <c r="K259" s="154"/>
      <c r="L259" s="154"/>
      <c r="M259" s="154"/>
      <c r="N259" s="154"/>
      <c r="O259" s="154"/>
      <c r="P259" s="154"/>
      <c r="Q259" s="151"/>
    </row>
    <row r="260" spans="1:17" s="102" customFormat="1" x14ac:dyDescent="0.25">
      <c r="A260" s="151"/>
      <c r="B260" s="152"/>
      <c r="C260" s="152"/>
      <c r="D260" s="152"/>
      <c r="E260" s="153"/>
      <c r="F260" s="153"/>
      <c r="G260" s="153"/>
      <c r="H260" s="154"/>
      <c r="I260" s="154"/>
      <c r="J260" s="154"/>
      <c r="K260" s="154"/>
      <c r="L260" s="154"/>
      <c r="M260" s="154"/>
      <c r="N260" s="154"/>
      <c r="O260" s="154"/>
      <c r="P260" s="154"/>
      <c r="Q260" s="151"/>
    </row>
    <row r="261" spans="1:17" s="102" customFormat="1" x14ac:dyDescent="0.25">
      <c r="A261" s="151"/>
      <c r="B261" s="152"/>
      <c r="C261" s="152"/>
      <c r="D261" s="152"/>
      <c r="E261" s="153"/>
      <c r="F261" s="153"/>
      <c r="G261" s="153"/>
      <c r="H261" s="154"/>
      <c r="I261" s="154"/>
      <c r="J261" s="154"/>
      <c r="K261" s="154"/>
      <c r="L261" s="154"/>
      <c r="M261" s="154"/>
      <c r="N261" s="154"/>
      <c r="O261" s="154"/>
      <c r="P261" s="154"/>
      <c r="Q261" s="151"/>
    </row>
    <row r="262" spans="1:17" s="102" customFormat="1" x14ac:dyDescent="0.25">
      <c r="A262" s="151"/>
      <c r="B262" s="152"/>
      <c r="C262" s="152"/>
      <c r="D262" s="152"/>
      <c r="E262" s="153"/>
      <c r="F262" s="153"/>
      <c r="G262" s="153"/>
      <c r="H262" s="154"/>
      <c r="I262" s="154"/>
      <c r="J262" s="154"/>
      <c r="K262" s="154"/>
      <c r="L262" s="154"/>
      <c r="M262" s="154"/>
      <c r="N262" s="154"/>
      <c r="O262" s="154"/>
      <c r="P262" s="154"/>
      <c r="Q262" s="151"/>
    </row>
    <row r="263" spans="1:17" s="102" customFormat="1" x14ac:dyDescent="0.25">
      <c r="A263" s="151"/>
      <c r="B263" s="152"/>
      <c r="C263" s="152"/>
      <c r="D263" s="152"/>
      <c r="E263" s="153"/>
      <c r="F263" s="153"/>
      <c r="G263" s="153"/>
      <c r="H263" s="154"/>
      <c r="I263" s="154"/>
      <c r="J263" s="154"/>
      <c r="K263" s="154"/>
      <c r="L263" s="154"/>
      <c r="M263" s="154"/>
      <c r="N263" s="154"/>
      <c r="O263" s="154"/>
      <c r="P263" s="154"/>
      <c r="Q263" s="151"/>
    </row>
    <row r="264" spans="1:17" s="102" customFormat="1" x14ac:dyDescent="0.25">
      <c r="A264" s="151"/>
      <c r="B264" s="152"/>
      <c r="C264" s="152"/>
      <c r="D264" s="152"/>
      <c r="E264" s="153"/>
      <c r="F264" s="153"/>
      <c r="G264" s="153"/>
      <c r="H264" s="154"/>
      <c r="I264" s="154"/>
      <c r="J264" s="154"/>
      <c r="K264" s="154"/>
      <c r="L264" s="154"/>
      <c r="M264" s="154"/>
      <c r="N264" s="154"/>
      <c r="O264" s="154"/>
      <c r="P264" s="154"/>
      <c r="Q264" s="151"/>
    </row>
    <row r="265" spans="1:17" s="102" customFormat="1" x14ac:dyDescent="0.25">
      <c r="A265" s="151"/>
      <c r="B265" s="152"/>
      <c r="C265" s="152"/>
      <c r="D265" s="152"/>
      <c r="E265" s="153"/>
      <c r="F265" s="153"/>
      <c r="G265" s="153"/>
      <c r="H265" s="154"/>
      <c r="I265" s="154"/>
      <c r="J265" s="154"/>
      <c r="K265" s="154"/>
      <c r="L265" s="154"/>
      <c r="M265" s="154"/>
      <c r="N265" s="154"/>
      <c r="O265" s="154"/>
      <c r="P265" s="154"/>
      <c r="Q265" s="151"/>
    </row>
    <row r="266" spans="1:17" s="102" customFormat="1" x14ac:dyDescent="0.25">
      <c r="A266" s="151"/>
      <c r="B266" s="152"/>
      <c r="C266" s="152"/>
      <c r="D266" s="152"/>
      <c r="E266" s="153"/>
      <c r="F266" s="153"/>
      <c r="G266" s="153"/>
      <c r="H266" s="154"/>
      <c r="I266" s="154"/>
      <c r="J266" s="154"/>
      <c r="K266" s="154"/>
      <c r="L266" s="154"/>
      <c r="M266" s="154"/>
      <c r="N266" s="154"/>
      <c r="O266" s="154"/>
      <c r="P266" s="154"/>
      <c r="Q266" s="151"/>
    </row>
    <row r="267" spans="1:17" s="102" customFormat="1" x14ac:dyDescent="0.25">
      <c r="A267" s="151"/>
      <c r="B267" s="152"/>
      <c r="C267" s="152"/>
      <c r="D267" s="152"/>
      <c r="E267" s="153"/>
      <c r="F267" s="153"/>
      <c r="G267" s="153"/>
      <c r="H267" s="154"/>
      <c r="I267" s="154"/>
      <c r="J267" s="154"/>
      <c r="K267" s="154"/>
      <c r="L267" s="154"/>
      <c r="M267" s="154"/>
      <c r="N267" s="154"/>
      <c r="O267" s="154"/>
      <c r="P267" s="154"/>
      <c r="Q267" s="151"/>
    </row>
    <row r="268" spans="1:17" s="102" customFormat="1" x14ac:dyDescent="0.25">
      <c r="A268" s="151"/>
      <c r="B268" s="152"/>
      <c r="C268" s="152"/>
      <c r="D268" s="152"/>
      <c r="E268" s="153"/>
      <c r="F268" s="153"/>
      <c r="G268" s="153"/>
      <c r="H268" s="154"/>
      <c r="I268" s="154"/>
      <c r="J268" s="154"/>
      <c r="K268" s="154"/>
      <c r="L268" s="154"/>
      <c r="M268" s="154"/>
      <c r="N268" s="154"/>
      <c r="O268" s="154"/>
      <c r="P268" s="154"/>
      <c r="Q268" s="151"/>
    </row>
    <row r="269" spans="1:17" s="102" customFormat="1" x14ac:dyDescent="0.25">
      <c r="A269" s="151"/>
      <c r="B269" s="152"/>
      <c r="C269" s="152"/>
      <c r="D269" s="152"/>
      <c r="E269" s="153"/>
      <c r="F269" s="153"/>
      <c r="G269" s="153"/>
      <c r="H269" s="154"/>
      <c r="I269" s="154"/>
      <c r="J269" s="154"/>
      <c r="K269" s="154"/>
      <c r="L269" s="154"/>
      <c r="M269" s="154"/>
      <c r="N269" s="154"/>
      <c r="O269" s="154"/>
      <c r="P269" s="154"/>
      <c r="Q269" s="151"/>
    </row>
    <row r="270" spans="1:17" s="102" customFormat="1" x14ac:dyDescent="0.25">
      <c r="A270" s="151"/>
      <c r="B270" s="152"/>
      <c r="C270" s="152"/>
      <c r="D270" s="152"/>
      <c r="E270" s="153"/>
      <c r="F270" s="153"/>
      <c r="G270" s="153"/>
      <c r="H270" s="154"/>
      <c r="I270" s="154"/>
      <c r="J270" s="154"/>
      <c r="K270" s="154"/>
      <c r="L270" s="154"/>
      <c r="M270" s="154"/>
      <c r="N270" s="154"/>
      <c r="O270" s="154"/>
      <c r="P270" s="154"/>
      <c r="Q270" s="151"/>
    </row>
    <row r="271" spans="1:17" s="102" customFormat="1" x14ac:dyDescent="0.25">
      <c r="A271" s="151"/>
      <c r="B271" s="152"/>
      <c r="C271" s="152"/>
      <c r="D271" s="152"/>
      <c r="E271" s="153"/>
      <c r="F271" s="153"/>
      <c r="G271" s="153"/>
      <c r="H271" s="154"/>
      <c r="I271" s="154"/>
      <c r="J271" s="154"/>
      <c r="K271" s="154"/>
      <c r="L271" s="154"/>
      <c r="M271" s="154"/>
      <c r="N271" s="154"/>
      <c r="O271" s="154"/>
      <c r="P271" s="154"/>
      <c r="Q271" s="151"/>
    </row>
    <row r="272" spans="1:17" s="102" customFormat="1" x14ac:dyDescent="0.25">
      <c r="A272" s="151"/>
      <c r="B272" s="152"/>
      <c r="C272" s="152"/>
      <c r="D272" s="152"/>
      <c r="E272" s="153"/>
      <c r="F272" s="153"/>
      <c r="G272" s="153"/>
      <c r="H272" s="154"/>
      <c r="I272" s="154"/>
      <c r="J272" s="154"/>
      <c r="K272" s="154"/>
      <c r="L272" s="154"/>
      <c r="M272" s="154"/>
      <c r="N272" s="154"/>
      <c r="O272" s="154"/>
      <c r="P272" s="154"/>
      <c r="Q272" s="151"/>
    </row>
    <row r="273" spans="1:17" s="102" customFormat="1" x14ac:dyDescent="0.25">
      <c r="A273" s="151"/>
      <c r="B273" s="152"/>
      <c r="C273" s="152"/>
      <c r="D273" s="152"/>
      <c r="E273" s="153"/>
      <c r="F273" s="153"/>
      <c r="G273" s="153"/>
      <c r="H273" s="154"/>
      <c r="I273" s="154"/>
      <c r="J273" s="154"/>
      <c r="K273" s="154"/>
      <c r="L273" s="154"/>
      <c r="M273" s="154"/>
      <c r="N273" s="154"/>
      <c r="O273" s="154"/>
      <c r="P273" s="154"/>
      <c r="Q273" s="151"/>
    </row>
    <row r="274" spans="1:17" s="102" customFormat="1" x14ac:dyDescent="0.25">
      <c r="A274" s="151"/>
      <c r="B274" s="152"/>
      <c r="C274" s="152"/>
      <c r="D274" s="152"/>
      <c r="E274" s="153"/>
      <c r="F274" s="153"/>
      <c r="G274" s="153"/>
      <c r="H274" s="154"/>
      <c r="I274" s="154"/>
      <c r="J274" s="154"/>
      <c r="K274" s="154"/>
      <c r="L274" s="154"/>
      <c r="M274" s="154"/>
      <c r="N274" s="154"/>
      <c r="O274" s="154"/>
      <c r="P274" s="154"/>
      <c r="Q274" s="151"/>
    </row>
    <row r="275" spans="1:17" s="102" customFormat="1" x14ac:dyDescent="0.25">
      <c r="A275" s="151"/>
      <c r="B275" s="152"/>
      <c r="C275" s="152"/>
      <c r="D275" s="152"/>
      <c r="E275" s="153"/>
      <c r="F275" s="153"/>
      <c r="G275" s="153"/>
      <c r="H275" s="154"/>
      <c r="I275" s="154"/>
      <c r="J275" s="154"/>
      <c r="K275" s="154"/>
      <c r="L275" s="154"/>
      <c r="M275" s="154"/>
      <c r="N275" s="154"/>
      <c r="O275" s="154"/>
      <c r="P275" s="154"/>
      <c r="Q275" s="151"/>
    </row>
    <row r="276" spans="1:17" s="102" customFormat="1" x14ac:dyDescent="0.25">
      <c r="A276" s="151"/>
      <c r="B276" s="152"/>
      <c r="C276" s="152"/>
      <c r="D276" s="152"/>
      <c r="E276" s="153"/>
      <c r="F276" s="153"/>
      <c r="G276" s="153"/>
      <c r="H276" s="154"/>
      <c r="I276" s="154"/>
      <c r="J276" s="154"/>
      <c r="K276" s="154"/>
      <c r="L276" s="154"/>
      <c r="M276" s="154"/>
      <c r="N276" s="154"/>
      <c r="O276" s="154"/>
      <c r="P276" s="154"/>
      <c r="Q276" s="151"/>
    </row>
    <row r="277" spans="1:17" s="102" customFormat="1" x14ac:dyDescent="0.25">
      <c r="A277" s="151"/>
      <c r="B277" s="152"/>
      <c r="C277" s="152"/>
      <c r="D277" s="152"/>
      <c r="E277" s="153"/>
      <c r="F277" s="153"/>
      <c r="G277" s="153"/>
      <c r="H277" s="154"/>
      <c r="I277" s="154"/>
      <c r="J277" s="154"/>
      <c r="K277" s="154"/>
      <c r="L277" s="154"/>
      <c r="M277" s="154"/>
      <c r="N277" s="154"/>
      <c r="O277" s="154"/>
      <c r="P277" s="154"/>
      <c r="Q277" s="151"/>
    </row>
    <row r="278" spans="1:17" s="102" customFormat="1" x14ac:dyDescent="0.25">
      <c r="A278" s="151"/>
      <c r="B278" s="152"/>
      <c r="C278" s="152"/>
      <c r="D278" s="152"/>
      <c r="E278" s="153"/>
      <c r="F278" s="153"/>
      <c r="G278" s="153"/>
      <c r="H278" s="154"/>
      <c r="I278" s="154"/>
      <c r="J278" s="154"/>
      <c r="K278" s="154"/>
      <c r="L278" s="154"/>
      <c r="M278" s="154"/>
      <c r="N278" s="154"/>
      <c r="O278" s="154"/>
      <c r="P278" s="154"/>
      <c r="Q278" s="151"/>
    </row>
    <row r="279" spans="1:17" s="102" customFormat="1" x14ac:dyDescent="0.25">
      <c r="A279" s="151"/>
      <c r="B279" s="152"/>
      <c r="C279" s="152"/>
      <c r="D279" s="152"/>
      <c r="E279" s="153"/>
      <c r="F279" s="153"/>
      <c r="G279" s="153"/>
      <c r="H279" s="154"/>
      <c r="I279" s="154"/>
      <c r="J279" s="154"/>
      <c r="K279" s="154"/>
      <c r="L279" s="154"/>
      <c r="M279" s="154"/>
      <c r="N279" s="154"/>
      <c r="O279" s="154"/>
      <c r="P279" s="154"/>
      <c r="Q279" s="151"/>
    </row>
    <row r="280" spans="1:17" s="102" customFormat="1" x14ac:dyDescent="0.25">
      <c r="A280" s="151"/>
      <c r="B280" s="152"/>
      <c r="C280" s="152"/>
      <c r="D280" s="152"/>
      <c r="E280" s="153"/>
      <c r="F280" s="153"/>
      <c r="G280" s="153"/>
      <c r="H280" s="154"/>
      <c r="I280" s="154"/>
      <c r="J280" s="154"/>
      <c r="K280" s="154"/>
      <c r="L280" s="154"/>
      <c r="M280" s="154"/>
      <c r="N280" s="154"/>
      <c r="O280" s="154"/>
      <c r="P280" s="154"/>
      <c r="Q280" s="151"/>
    </row>
    <row r="281" spans="1:17" s="102" customFormat="1" x14ac:dyDescent="0.25">
      <c r="A281" s="151"/>
      <c r="B281" s="152"/>
      <c r="C281" s="152"/>
      <c r="D281" s="152"/>
      <c r="E281" s="153"/>
      <c r="F281" s="153"/>
      <c r="G281" s="153"/>
      <c r="H281" s="154"/>
      <c r="I281" s="154"/>
      <c r="J281" s="154"/>
      <c r="K281" s="154"/>
      <c r="L281" s="154"/>
      <c r="M281" s="154"/>
      <c r="N281" s="154"/>
      <c r="O281" s="154"/>
      <c r="P281" s="154"/>
      <c r="Q281" s="151"/>
    </row>
    <row r="282" spans="1:17" s="102" customFormat="1" x14ac:dyDescent="0.25">
      <c r="A282" s="151"/>
      <c r="B282" s="152"/>
      <c r="C282" s="152"/>
      <c r="D282" s="152"/>
      <c r="E282" s="153"/>
      <c r="F282" s="153"/>
      <c r="G282" s="153"/>
      <c r="H282" s="154"/>
      <c r="I282" s="154"/>
      <c r="J282" s="154"/>
      <c r="K282" s="154"/>
      <c r="L282" s="154"/>
      <c r="M282" s="154"/>
      <c r="N282" s="154"/>
      <c r="O282" s="154"/>
      <c r="P282" s="154"/>
      <c r="Q282" s="151"/>
    </row>
    <row r="283" spans="1:17" s="102" customFormat="1" x14ac:dyDescent="0.25">
      <c r="A283" s="151"/>
      <c r="B283" s="152"/>
      <c r="C283" s="152"/>
      <c r="D283" s="152"/>
      <c r="E283" s="153"/>
      <c r="F283" s="153"/>
      <c r="G283" s="153"/>
      <c r="H283" s="154"/>
      <c r="I283" s="154"/>
      <c r="J283" s="154"/>
      <c r="K283" s="154"/>
      <c r="L283" s="154"/>
      <c r="M283" s="154"/>
      <c r="N283" s="154"/>
      <c r="O283" s="154"/>
      <c r="P283" s="154"/>
      <c r="Q283" s="151"/>
    </row>
    <row r="284" spans="1:17" s="102" customFormat="1" x14ac:dyDescent="0.25">
      <c r="A284" s="151"/>
      <c r="B284" s="152"/>
      <c r="C284" s="152"/>
      <c r="D284" s="152"/>
      <c r="E284" s="153"/>
      <c r="F284" s="153"/>
      <c r="G284" s="153"/>
      <c r="H284" s="154"/>
      <c r="I284" s="154"/>
      <c r="J284" s="154"/>
      <c r="K284" s="154"/>
      <c r="L284" s="154"/>
      <c r="M284" s="154"/>
      <c r="N284" s="154"/>
      <c r="O284" s="154"/>
      <c r="P284" s="154"/>
      <c r="Q284" s="151"/>
    </row>
    <row r="285" spans="1:17" s="102" customFormat="1" x14ac:dyDescent="0.25">
      <c r="A285" s="151"/>
      <c r="B285" s="152"/>
      <c r="C285" s="152"/>
      <c r="D285" s="152"/>
      <c r="E285" s="153"/>
      <c r="F285" s="153"/>
      <c r="G285" s="153"/>
      <c r="H285" s="154"/>
      <c r="I285" s="154"/>
      <c r="J285" s="154"/>
      <c r="K285" s="154"/>
      <c r="L285" s="154"/>
      <c r="M285" s="154"/>
      <c r="N285" s="154"/>
      <c r="O285" s="154"/>
      <c r="P285" s="154"/>
      <c r="Q285" s="151"/>
    </row>
    <row r="286" spans="1:17" s="102" customFormat="1" x14ac:dyDescent="0.25">
      <c r="A286" s="151"/>
      <c r="B286" s="152"/>
      <c r="C286" s="152"/>
      <c r="D286" s="152"/>
      <c r="E286" s="153"/>
      <c r="F286" s="153"/>
      <c r="G286" s="153"/>
      <c r="H286" s="154"/>
      <c r="I286" s="154"/>
      <c r="J286" s="154"/>
      <c r="K286" s="154"/>
      <c r="L286" s="154"/>
      <c r="M286" s="154"/>
      <c r="N286" s="154"/>
      <c r="O286" s="154"/>
      <c r="P286" s="154"/>
      <c r="Q286" s="151"/>
    </row>
    <row r="287" spans="1:17" s="102" customFormat="1" x14ac:dyDescent="0.25">
      <c r="A287" s="151"/>
      <c r="B287" s="152"/>
      <c r="C287" s="152"/>
      <c r="D287" s="152"/>
      <c r="E287" s="153"/>
      <c r="F287" s="153"/>
      <c r="G287" s="153"/>
      <c r="H287" s="154"/>
      <c r="I287" s="154"/>
      <c r="J287" s="154"/>
      <c r="K287" s="154"/>
      <c r="L287" s="154"/>
      <c r="M287" s="154"/>
      <c r="N287" s="154"/>
      <c r="O287" s="154"/>
      <c r="P287" s="154"/>
      <c r="Q287" s="151"/>
    </row>
    <row r="288" spans="1:17" s="102" customFormat="1" x14ac:dyDescent="0.25">
      <c r="A288" s="151"/>
      <c r="B288" s="152"/>
      <c r="C288" s="152"/>
      <c r="D288" s="152"/>
      <c r="E288" s="153"/>
      <c r="F288" s="153"/>
      <c r="G288" s="153"/>
      <c r="H288" s="154"/>
      <c r="I288" s="154"/>
      <c r="J288" s="154"/>
      <c r="K288" s="154"/>
      <c r="L288" s="154"/>
      <c r="M288" s="154"/>
      <c r="N288" s="154"/>
      <c r="O288" s="154"/>
      <c r="P288" s="154"/>
      <c r="Q288" s="151"/>
    </row>
    <row r="289" spans="1:17" s="102" customFormat="1" x14ac:dyDescent="0.25">
      <c r="A289" s="151"/>
      <c r="B289" s="152"/>
      <c r="C289" s="152"/>
      <c r="D289" s="152"/>
      <c r="E289" s="153"/>
      <c r="F289" s="153"/>
      <c r="G289" s="153"/>
      <c r="H289" s="154"/>
      <c r="I289" s="154"/>
      <c r="J289" s="154"/>
      <c r="K289" s="154"/>
      <c r="L289" s="154"/>
      <c r="M289" s="154"/>
      <c r="N289" s="154"/>
      <c r="O289" s="154"/>
      <c r="P289" s="154"/>
      <c r="Q289" s="151"/>
    </row>
    <row r="290" spans="1:17" s="102" customFormat="1" x14ac:dyDescent="0.25">
      <c r="A290" s="151"/>
      <c r="B290" s="152"/>
      <c r="C290" s="152"/>
      <c r="D290" s="152"/>
      <c r="E290" s="153"/>
      <c r="F290" s="153"/>
      <c r="G290" s="153"/>
      <c r="H290" s="154"/>
      <c r="I290" s="154"/>
      <c r="J290" s="154"/>
      <c r="K290" s="154"/>
      <c r="L290" s="154"/>
      <c r="M290" s="154"/>
      <c r="N290" s="154"/>
      <c r="O290" s="154"/>
      <c r="P290" s="154"/>
      <c r="Q290" s="151"/>
    </row>
    <row r="291" spans="1:17" s="102" customFormat="1" x14ac:dyDescent="0.25">
      <c r="A291" s="151"/>
      <c r="B291" s="152"/>
      <c r="C291" s="152"/>
      <c r="D291" s="152"/>
      <c r="E291" s="153"/>
      <c r="F291" s="153"/>
      <c r="G291" s="153"/>
      <c r="H291" s="154"/>
      <c r="I291" s="154"/>
      <c r="J291" s="154"/>
      <c r="K291" s="154"/>
      <c r="L291" s="154"/>
      <c r="M291" s="154"/>
      <c r="N291" s="154"/>
      <c r="O291" s="154"/>
      <c r="P291" s="154"/>
      <c r="Q291" s="151"/>
    </row>
    <row r="292" spans="1:17" s="102" customFormat="1" x14ac:dyDescent="0.25">
      <c r="A292" s="151"/>
      <c r="B292" s="152"/>
      <c r="C292" s="152"/>
      <c r="D292" s="152"/>
      <c r="E292" s="153"/>
      <c r="F292" s="153"/>
      <c r="G292" s="153"/>
      <c r="H292" s="154"/>
      <c r="I292" s="154"/>
      <c r="J292" s="154"/>
      <c r="K292" s="154"/>
      <c r="L292" s="154"/>
      <c r="M292" s="154"/>
      <c r="N292" s="154"/>
      <c r="O292" s="154"/>
      <c r="P292" s="154"/>
      <c r="Q292" s="151"/>
    </row>
    <row r="293" spans="1:17" s="102" customFormat="1" x14ac:dyDescent="0.25">
      <c r="A293" s="151"/>
      <c r="B293" s="152"/>
      <c r="C293" s="152"/>
      <c r="D293" s="152"/>
      <c r="E293" s="153"/>
      <c r="F293" s="153"/>
      <c r="G293" s="153"/>
      <c r="H293" s="154"/>
      <c r="I293" s="154"/>
      <c r="J293" s="154"/>
      <c r="K293" s="154"/>
      <c r="L293" s="154"/>
      <c r="M293" s="154"/>
      <c r="N293" s="154"/>
      <c r="O293" s="154"/>
      <c r="P293" s="154"/>
      <c r="Q293" s="151"/>
    </row>
    <row r="294" spans="1:17" s="102" customFormat="1" x14ac:dyDescent="0.25">
      <c r="A294" s="151"/>
      <c r="B294" s="152"/>
      <c r="C294" s="152"/>
      <c r="D294" s="152"/>
      <c r="E294" s="153"/>
      <c r="F294" s="153"/>
      <c r="G294" s="153"/>
      <c r="H294" s="154"/>
      <c r="I294" s="154"/>
      <c r="J294" s="154"/>
      <c r="K294" s="154"/>
      <c r="L294" s="154"/>
      <c r="M294" s="154"/>
      <c r="N294" s="154"/>
      <c r="O294" s="154"/>
      <c r="P294" s="154"/>
      <c r="Q294" s="151"/>
    </row>
    <row r="295" spans="1:17" s="102" customFormat="1" x14ac:dyDescent="0.25">
      <c r="A295" s="151"/>
      <c r="B295" s="152"/>
      <c r="C295" s="152"/>
      <c r="D295" s="152"/>
      <c r="E295" s="153"/>
      <c r="F295" s="153"/>
      <c r="G295" s="153"/>
      <c r="H295" s="154"/>
      <c r="I295" s="154"/>
      <c r="J295" s="154"/>
      <c r="K295" s="154"/>
      <c r="L295" s="154"/>
      <c r="M295" s="154"/>
      <c r="N295" s="154"/>
      <c r="O295" s="154"/>
      <c r="P295" s="154"/>
      <c r="Q295" s="151"/>
    </row>
    <row r="296" spans="1:17" s="102" customFormat="1" x14ac:dyDescent="0.25">
      <c r="A296" s="151"/>
      <c r="B296" s="152"/>
      <c r="C296" s="152"/>
      <c r="D296" s="152"/>
      <c r="E296" s="153"/>
      <c r="F296" s="153"/>
      <c r="G296" s="153"/>
      <c r="H296" s="154"/>
      <c r="I296" s="154"/>
      <c r="J296" s="154"/>
      <c r="K296" s="154"/>
      <c r="L296" s="154"/>
      <c r="M296" s="154"/>
      <c r="N296" s="154"/>
      <c r="O296" s="154"/>
      <c r="P296" s="154"/>
      <c r="Q296" s="151"/>
    </row>
    <row r="297" spans="1:17" s="102" customFormat="1" x14ac:dyDescent="0.25">
      <c r="A297" s="151"/>
      <c r="B297" s="152"/>
      <c r="C297" s="152"/>
      <c r="D297" s="152"/>
      <c r="E297" s="153"/>
      <c r="F297" s="153"/>
      <c r="G297" s="153"/>
      <c r="H297" s="154"/>
      <c r="I297" s="154"/>
      <c r="J297" s="154"/>
      <c r="K297" s="154"/>
      <c r="L297" s="154"/>
      <c r="M297" s="154"/>
      <c r="N297" s="154"/>
      <c r="O297" s="154"/>
      <c r="P297" s="154"/>
      <c r="Q297" s="151"/>
    </row>
    <row r="298" spans="1:17" s="102" customFormat="1" x14ac:dyDescent="0.25">
      <c r="A298" s="151"/>
      <c r="B298" s="152"/>
      <c r="C298" s="152"/>
      <c r="D298" s="152"/>
      <c r="E298" s="153"/>
      <c r="F298" s="153"/>
      <c r="G298" s="153"/>
      <c r="H298" s="154"/>
      <c r="I298" s="154"/>
      <c r="J298" s="154"/>
      <c r="K298" s="154"/>
      <c r="L298" s="154"/>
      <c r="M298" s="154"/>
      <c r="N298" s="154"/>
      <c r="O298" s="154"/>
      <c r="P298" s="154"/>
      <c r="Q298" s="151"/>
    </row>
    <row r="299" spans="1:17" s="102" customFormat="1" x14ac:dyDescent="0.25">
      <c r="A299" s="151"/>
      <c r="B299" s="152"/>
      <c r="C299" s="152"/>
      <c r="D299" s="152"/>
      <c r="E299" s="153"/>
      <c r="F299" s="153"/>
      <c r="G299" s="153"/>
      <c r="H299" s="154"/>
      <c r="I299" s="154"/>
      <c r="J299" s="154"/>
      <c r="K299" s="154"/>
      <c r="L299" s="154"/>
      <c r="M299" s="154"/>
      <c r="N299" s="154"/>
      <c r="O299" s="154"/>
      <c r="P299" s="154"/>
      <c r="Q299" s="151"/>
    </row>
    <row r="300" spans="1:17" s="102" customFormat="1" x14ac:dyDescent="0.25">
      <c r="A300" s="151"/>
      <c r="B300" s="152"/>
      <c r="C300" s="152"/>
      <c r="D300" s="152"/>
      <c r="E300" s="153"/>
      <c r="F300" s="153"/>
      <c r="G300" s="153"/>
      <c r="H300" s="154"/>
      <c r="I300" s="154"/>
      <c r="J300" s="154"/>
      <c r="K300" s="154"/>
      <c r="L300" s="154"/>
      <c r="M300" s="154"/>
      <c r="N300" s="154"/>
      <c r="O300" s="154"/>
      <c r="P300" s="154"/>
      <c r="Q300" s="151"/>
    </row>
    <row r="301" spans="1:17" s="102" customFormat="1" x14ac:dyDescent="0.25">
      <c r="A301" s="151"/>
      <c r="B301" s="152"/>
      <c r="C301" s="152"/>
      <c r="D301" s="152"/>
      <c r="E301" s="153"/>
      <c r="F301" s="153"/>
      <c r="G301" s="153"/>
      <c r="H301" s="154"/>
      <c r="I301" s="154"/>
      <c r="J301" s="154"/>
      <c r="K301" s="154"/>
      <c r="L301" s="154"/>
      <c r="M301" s="154"/>
      <c r="N301" s="154"/>
      <c r="O301" s="154"/>
      <c r="P301" s="154"/>
      <c r="Q301" s="151"/>
    </row>
    <row r="302" spans="1:17" s="102" customFormat="1" x14ac:dyDescent="0.25">
      <c r="A302" s="151"/>
      <c r="B302" s="152"/>
      <c r="C302" s="152"/>
      <c r="D302" s="152"/>
      <c r="E302" s="153"/>
      <c r="F302" s="153"/>
      <c r="G302" s="153"/>
      <c r="H302" s="154"/>
      <c r="I302" s="154"/>
      <c r="J302" s="154"/>
      <c r="K302" s="154"/>
      <c r="L302" s="154"/>
      <c r="M302" s="154"/>
      <c r="N302" s="154"/>
      <c r="O302" s="154"/>
      <c r="P302" s="154"/>
      <c r="Q302" s="151"/>
    </row>
    <row r="303" spans="1:17" s="102" customFormat="1" x14ac:dyDescent="0.25">
      <c r="A303" s="151"/>
      <c r="B303" s="152"/>
      <c r="C303" s="152"/>
      <c r="D303" s="152"/>
      <c r="E303" s="153"/>
      <c r="F303" s="153"/>
      <c r="G303" s="153"/>
      <c r="H303" s="154"/>
      <c r="I303" s="154"/>
      <c r="J303" s="154"/>
      <c r="K303" s="154"/>
      <c r="L303" s="154"/>
      <c r="M303" s="154"/>
      <c r="N303" s="154"/>
      <c r="O303" s="154"/>
      <c r="P303" s="154"/>
      <c r="Q303" s="151"/>
    </row>
    <row r="304" spans="1:17" s="102" customFormat="1" x14ac:dyDescent="0.25">
      <c r="A304" s="151"/>
      <c r="B304" s="152"/>
      <c r="C304" s="152"/>
      <c r="D304" s="152"/>
      <c r="E304" s="153"/>
      <c r="F304" s="153"/>
      <c r="G304" s="153"/>
      <c r="H304" s="154"/>
      <c r="I304" s="154"/>
      <c r="J304" s="154"/>
      <c r="K304" s="154"/>
      <c r="L304" s="154"/>
      <c r="M304" s="154"/>
      <c r="N304" s="154"/>
      <c r="O304" s="154"/>
      <c r="P304" s="154"/>
      <c r="Q304" s="151"/>
    </row>
    <row r="305" spans="1:17" s="102" customFormat="1" x14ac:dyDescent="0.25">
      <c r="A305" s="151"/>
      <c r="B305" s="152"/>
      <c r="C305" s="152"/>
      <c r="D305" s="152"/>
      <c r="E305" s="153"/>
      <c r="F305" s="153"/>
      <c r="G305" s="153"/>
      <c r="H305" s="154"/>
      <c r="I305" s="154"/>
      <c r="J305" s="154"/>
      <c r="K305" s="154"/>
      <c r="L305" s="154"/>
      <c r="M305" s="154"/>
      <c r="N305" s="154"/>
      <c r="O305" s="154"/>
      <c r="P305" s="154"/>
      <c r="Q305" s="151"/>
    </row>
    <row r="306" spans="1:17" s="102" customFormat="1" x14ac:dyDescent="0.25">
      <c r="A306" s="151"/>
      <c r="B306" s="152"/>
      <c r="C306" s="152"/>
      <c r="D306" s="152"/>
      <c r="E306" s="153"/>
      <c r="F306" s="153"/>
      <c r="G306" s="153"/>
      <c r="H306" s="154"/>
      <c r="I306" s="154"/>
      <c r="J306" s="154"/>
      <c r="K306" s="154"/>
      <c r="L306" s="154"/>
      <c r="M306" s="154"/>
      <c r="N306" s="154"/>
      <c r="O306" s="154"/>
      <c r="P306" s="154"/>
      <c r="Q306" s="151"/>
    </row>
    <row r="307" spans="1:17" s="102" customFormat="1" x14ac:dyDescent="0.25">
      <c r="A307" s="151"/>
      <c r="B307" s="152"/>
      <c r="C307" s="152"/>
      <c r="D307" s="152"/>
      <c r="E307" s="153"/>
      <c r="F307" s="153"/>
      <c r="G307" s="153"/>
      <c r="H307" s="154"/>
      <c r="I307" s="154"/>
      <c r="J307" s="154"/>
      <c r="K307" s="154"/>
      <c r="L307" s="154"/>
      <c r="M307" s="154"/>
      <c r="N307" s="154"/>
      <c r="O307" s="154"/>
      <c r="P307" s="154"/>
      <c r="Q307" s="151"/>
    </row>
    <row r="308" spans="1:17" s="102" customFormat="1" x14ac:dyDescent="0.25">
      <c r="A308" s="151"/>
      <c r="B308" s="152"/>
      <c r="C308" s="152"/>
      <c r="D308" s="152"/>
      <c r="E308" s="153"/>
      <c r="F308" s="153"/>
      <c r="G308" s="153"/>
      <c r="H308" s="154"/>
      <c r="I308" s="154"/>
      <c r="J308" s="154"/>
      <c r="K308" s="154"/>
      <c r="L308" s="154"/>
      <c r="M308" s="154"/>
      <c r="N308" s="154"/>
      <c r="O308" s="154"/>
      <c r="P308" s="154"/>
      <c r="Q308" s="151"/>
    </row>
    <row r="309" spans="1:17" s="102" customFormat="1" x14ac:dyDescent="0.25">
      <c r="A309" s="151"/>
      <c r="B309" s="152"/>
      <c r="C309" s="152"/>
      <c r="D309" s="152"/>
      <c r="E309" s="153"/>
      <c r="F309" s="153"/>
      <c r="G309" s="153"/>
      <c r="H309" s="154"/>
      <c r="I309" s="154"/>
      <c r="J309" s="154"/>
      <c r="K309" s="154"/>
      <c r="L309" s="154"/>
      <c r="M309" s="154"/>
      <c r="N309" s="154"/>
      <c r="O309" s="154"/>
      <c r="P309" s="154"/>
      <c r="Q309" s="151"/>
    </row>
    <row r="310" spans="1:17" s="102" customFormat="1" x14ac:dyDescent="0.25">
      <c r="A310" s="151"/>
      <c r="B310" s="152"/>
      <c r="C310" s="152"/>
      <c r="D310" s="152"/>
      <c r="E310" s="153"/>
      <c r="F310" s="153"/>
      <c r="G310" s="153"/>
      <c r="H310" s="154"/>
      <c r="I310" s="154"/>
      <c r="J310" s="154"/>
      <c r="K310" s="154"/>
      <c r="L310" s="154"/>
      <c r="M310" s="154"/>
      <c r="N310" s="154"/>
      <c r="O310" s="154"/>
      <c r="P310" s="154"/>
      <c r="Q310" s="151"/>
    </row>
    <row r="311" spans="1:17" s="102" customFormat="1" x14ac:dyDescent="0.25">
      <c r="A311" s="151"/>
      <c r="B311" s="152"/>
      <c r="C311" s="152"/>
      <c r="D311" s="152"/>
      <c r="E311" s="153"/>
      <c r="F311" s="153"/>
      <c r="G311" s="153"/>
      <c r="H311" s="154"/>
      <c r="I311" s="154"/>
      <c r="J311" s="154"/>
      <c r="K311" s="154"/>
      <c r="L311" s="154"/>
      <c r="M311" s="154"/>
      <c r="N311" s="154"/>
      <c r="O311" s="154"/>
      <c r="P311" s="154"/>
      <c r="Q311" s="151"/>
    </row>
    <row r="312" spans="1:17" s="102" customFormat="1" x14ac:dyDescent="0.25">
      <c r="A312" s="151"/>
      <c r="B312" s="152"/>
      <c r="C312" s="152"/>
      <c r="D312" s="152"/>
      <c r="E312" s="153"/>
      <c r="F312" s="153"/>
      <c r="G312" s="153"/>
      <c r="H312" s="154"/>
      <c r="I312" s="154"/>
      <c r="J312" s="154"/>
      <c r="K312" s="154"/>
      <c r="L312" s="154"/>
      <c r="M312" s="154"/>
      <c r="N312" s="154"/>
      <c r="O312" s="154"/>
      <c r="P312" s="154"/>
      <c r="Q312" s="151"/>
    </row>
    <row r="313" spans="1:17" s="102" customFormat="1" x14ac:dyDescent="0.25">
      <c r="A313" s="151"/>
      <c r="B313" s="152"/>
      <c r="C313" s="152"/>
      <c r="D313" s="152"/>
      <c r="E313" s="153"/>
      <c r="F313" s="153"/>
      <c r="G313" s="153"/>
      <c r="H313" s="154"/>
      <c r="I313" s="154"/>
      <c r="J313" s="154"/>
      <c r="K313" s="154"/>
      <c r="L313" s="154"/>
      <c r="M313" s="154"/>
      <c r="N313" s="154"/>
      <c r="O313" s="154"/>
      <c r="P313" s="154"/>
      <c r="Q313" s="151"/>
    </row>
    <row r="314" spans="1:17" s="102" customFormat="1" x14ac:dyDescent="0.25">
      <c r="A314" s="151"/>
      <c r="B314" s="152"/>
      <c r="C314" s="152"/>
      <c r="D314" s="152"/>
      <c r="E314" s="153"/>
      <c r="F314" s="153"/>
      <c r="G314" s="153"/>
      <c r="H314" s="154"/>
      <c r="I314" s="154"/>
      <c r="J314" s="154"/>
      <c r="K314" s="154"/>
      <c r="L314" s="154"/>
      <c r="M314" s="154"/>
      <c r="N314" s="154"/>
      <c r="O314" s="154"/>
      <c r="P314" s="154"/>
      <c r="Q314" s="151"/>
    </row>
    <row r="315" spans="1:17" s="102" customFormat="1" x14ac:dyDescent="0.25">
      <c r="A315" s="151"/>
      <c r="B315" s="152"/>
      <c r="C315" s="152"/>
      <c r="D315" s="152"/>
      <c r="E315" s="153"/>
      <c r="F315" s="153"/>
      <c r="G315" s="153"/>
      <c r="H315" s="154"/>
      <c r="I315" s="154"/>
      <c r="J315" s="154"/>
      <c r="K315" s="154"/>
      <c r="L315" s="154"/>
      <c r="M315" s="154"/>
      <c r="N315" s="154"/>
      <c r="O315" s="154"/>
      <c r="P315" s="154"/>
      <c r="Q315" s="151"/>
    </row>
    <row r="316" spans="1:17" s="102" customFormat="1" x14ac:dyDescent="0.25">
      <c r="A316" s="151"/>
      <c r="B316" s="152"/>
      <c r="C316" s="152"/>
      <c r="D316" s="152"/>
      <c r="E316" s="153"/>
      <c r="F316" s="153"/>
      <c r="G316" s="153"/>
      <c r="H316" s="154"/>
      <c r="I316" s="154"/>
      <c r="J316" s="154"/>
      <c r="K316" s="154"/>
      <c r="L316" s="154"/>
      <c r="M316" s="154"/>
      <c r="N316" s="154"/>
      <c r="O316" s="154"/>
      <c r="P316" s="154"/>
      <c r="Q316" s="151"/>
    </row>
    <row r="317" spans="1:17" s="102" customFormat="1" x14ac:dyDescent="0.25">
      <c r="A317" s="151"/>
      <c r="B317" s="152"/>
      <c r="C317" s="152"/>
      <c r="D317" s="152"/>
      <c r="E317" s="153"/>
      <c r="F317" s="153"/>
      <c r="G317" s="153"/>
      <c r="H317" s="154"/>
      <c r="I317" s="154"/>
      <c r="J317" s="154"/>
      <c r="K317" s="154"/>
      <c r="L317" s="154"/>
      <c r="M317" s="154"/>
      <c r="N317" s="154"/>
      <c r="O317" s="154"/>
      <c r="P317" s="154"/>
      <c r="Q317" s="151"/>
    </row>
    <row r="318" spans="1:17" s="102" customFormat="1" x14ac:dyDescent="0.25">
      <c r="A318" s="151"/>
      <c r="B318" s="152"/>
      <c r="C318" s="152"/>
      <c r="D318" s="152"/>
      <c r="E318" s="153"/>
      <c r="F318" s="153"/>
      <c r="G318" s="153"/>
      <c r="H318" s="154"/>
      <c r="I318" s="154"/>
      <c r="J318" s="154"/>
      <c r="K318" s="154"/>
      <c r="L318" s="154"/>
      <c r="M318" s="154"/>
      <c r="N318" s="154"/>
      <c r="O318" s="154"/>
      <c r="P318" s="154"/>
      <c r="Q318" s="151"/>
    </row>
    <row r="319" spans="1:17" s="102" customFormat="1" x14ac:dyDescent="0.25">
      <c r="A319" s="151"/>
      <c r="B319" s="152"/>
      <c r="C319" s="152"/>
      <c r="D319" s="152"/>
      <c r="E319" s="153"/>
      <c r="F319" s="153"/>
      <c r="G319" s="153"/>
      <c r="H319" s="154"/>
      <c r="I319" s="154"/>
      <c r="J319" s="154"/>
      <c r="K319" s="154"/>
      <c r="L319" s="154"/>
      <c r="M319" s="154"/>
      <c r="N319" s="154"/>
      <c r="O319" s="154"/>
      <c r="P319" s="154"/>
      <c r="Q319" s="151"/>
    </row>
    <row r="320" spans="1:17" s="102" customFormat="1" x14ac:dyDescent="0.25">
      <c r="A320" s="151"/>
      <c r="B320" s="152"/>
      <c r="C320" s="152"/>
      <c r="D320" s="152"/>
      <c r="E320" s="153"/>
      <c r="F320" s="153"/>
      <c r="G320" s="153"/>
      <c r="H320" s="154"/>
      <c r="I320" s="154"/>
      <c r="J320" s="154"/>
      <c r="K320" s="154"/>
      <c r="L320" s="154"/>
      <c r="M320" s="154"/>
      <c r="N320" s="154"/>
      <c r="O320" s="154"/>
      <c r="P320" s="154"/>
      <c r="Q320" s="151"/>
    </row>
    <row r="321" spans="1:17" s="102" customFormat="1" x14ac:dyDescent="0.25">
      <c r="A321" s="151"/>
      <c r="B321" s="152"/>
      <c r="C321" s="152"/>
      <c r="D321" s="152"/>
      <c r="E321" s="153"/>
      <c r="F321" s="153"/>
      <c r="G321" s="153"/>
      <c r="H321" s="154"/>
      <c r="I321" s="154"/>
      <c r="J321" s="154"/>
      <c r="K321" s="154"/>
      <c r="L321" s="154"/>
      <c r="M321" s="154"/>
      <c r="N321" s="154"/>
      <c r="O321" s="154"/>
      <c r="P321" s="154"/>
      <c r="Q321" s="151"/>
    </row>
    <row r="322" spans="1:17" s="102" customFormat="1" x14ac:dyDescent="0.25">
      <c r="A322" s="151"/>
      <c r="B322" s="152"/>
      <c r="C322" s="152"/>
      <c r="D322" s="152"/>
      <c r="E322" s="153"/>
      <c r="F322" s="153"/>
      <c r="G322" s="153"/>
      <c r="H322" s="154"/>
      <c r="I322" s="154"/>
      <c r="J322" s="154"/>
      <c r="K322" s="154"/>
      <c r="L322" s="154"/>
      <c r="M322" s="154"/>
      <c r="N322" s="154"/>
      <c r="O322" s="154"/>
      <c r="P322" s="154"/>
      <c r="Q322" s="151"/>
    </row>
    <row r="323" spans="1:17" s="102" customFormat="1" x14ac:dyDescent="0.25">
      <c r="A323" s="151"/>
      <c r="B323" s="152"/>
      <c r="C323" s="152"/>
      <c r="D323" s="152"/>
      <c r="E323" s="153"/>
      <c r="F323" s="153"/>
      <c r="G323" s="153"/>
      <c r="H323" s="154"/>
      <c r="I323" s="154"/>
      <c r="J323" s="154"/>
      <c r="K323" s="154"/>
      <c r="L323" s="154"/>
      <c r="M323" s="154"/>
      <c r="N323" s="154"/>
      <c r="O323" s="154"/>
      <c r="P323" s="154"/>
      <c r="Q323" s="151"/>
    </row>
    <row r="324" spans="1:17" s="102" customFormat="1" x14ac:dyDescent="0.25">
      <c r="A324" s="151"/>
      <c r="B324" s="152"/>
      <c r="C324" s="152"/>
      <c r="D324" s="152"/>
      <c r="E324" s="153"/>
      <c r="F324" s="153"/>
      <c r="G324" s="153"/>
      <c r="H324" s="154"/>
      <c r="I324" s="154"/>
      <c r="J324" s="154"/>
      <c r="K324" s="154"/>
      <c r="L324" s="154"/>
      <c r="M324" s="154"/>
      <c r="N324" s="154"/>
      <c r="O324" s="154"/>
      <c r="P324" s="154"/>
      <c r="Q324" s="151"/>
    </row>
    <row r="325" spans="1:17" s="102" customFormat="1" x14ac:dyDescent="0.25">
      <c r="A325" s="151"/>
      <c r="B325" s="152"/>
      <c r="C325" s="152"/>
      <c r="D325" s="152"/>
      <c r="E325" s="153"/>
      <c r="F325" s="153"/>
      <c r="G325" s="153"/>
      <c r="H325" s="154"/>
      <c r="I325" s="154"/>
      <c r="J325" s="154"/>
      <c r="K325" s="154"/>
      <c r="L325" s="154"/>
      <c r="M325" s="154"/>
      <c r="N325" s="154"/>
      <c r="O325" s="154"/>
      <c r="P325" s="154"/>
      <c r="Q325" s="151"/>
    </row>
    <row r="326" spans="1:17" s="102" customFormat="1" x14ac:dyDescent="0.25">
      <c r="A326" s="151"/>
      <c r="B326" s="152"/>
      <c r="C326" s="152"/>
      <c r="D326" s="152"/>
      <c r="E326" s="153"/>
      <c r="F326" s="153"/>
      <c r="G326" s="153"/>
      <c r="H326" s="154"/>
      <c r="I326" s="154"/>
      <c r="J326" s="154"/>
      <c r="K326" s="154"/>
      <c r="L326" s="154"/>
      <c r="M326" s="154"/>
      <c r="N326" s="154"/>
      <c r="O326" s="154"/>
      <c r="P326" s="154"/>
      <c r="Q326" s="151"/>
    </row>
    <row r="327" spans="1:17" s="102" customFormat="1" x14ac:dyDescent="0.25">
      <c r="A327" s="151"/>
      <c r="B327" s="152"/>
      <c r="C327" s="152"/>
      <c r="D327" s="152"/>
      <c r="E327" s="153"/>
      <c r="F327" s="153"/>
      <c r="G327" s="153"/>
      <c r="H327" s="154"/>
      <c r="I327" s="154"/>
      <c r="J327" s="154"/>
      <c r="K327" s="154"/>
      <c r="L327" s="154"/>
      <c r="M327" s="154"/>
      <c r="N327" s="154"/>
      <c r="O327" s="154"/>
      <c r="P327" s="154"/>
      <c r="Q327" s="151"/>
    </row>
    <row r="328" spans="1:17" s="102" customFormat="1" x14ac:dyDescent="0.25">
      <c r="A328" s="151"/>
      <c r="B328" s="152"/>
      <c r="C328" s="152"/>
      <c r="D328" s="152"/>
      <c r="E328" s="153"/>
      <c r="F328" s="153"/>
      <c r="G328" s="153"/>
      <c r="H328" s="154"/>
      <c r="I328" s="154"/>
      <c r="J328" s="154"/>
      <c r="K328" s="154"/>
      <c r="L328" s="154"/>
      <c r="M328" s="154"/>
      <c r="N328" s="154"/>
      <c r="O328" s="154"/>
      <c r="P328" s="154"/>
      <c r="Q328" s="151"/>
    </row>
    <row r="329" spans="1:17" s="102" customFormat="1" x14ac:dyDescent="0.25">
      <c r="A329" s="151"/>
      <c r="B329" s="152"/>
      <c r="C329" s="152"/>
      <c r="D329" s="152"/>
      <c r="E329" s="153"/>
      <c r="F329" s="153"/>
      <c r="G329" s="153"/>
      <c r="H329" s="154"/>
      <c r="I329" s="154"/>
      <c r="J329" s="154"/>
      <c r="K329" s="154"/>
      <c r="L329" s="154"/>
      <c r="M329" s="154"/>
      <c r="N329" s="154"/>
      <c r="O329" s="154"/>
      <c r="P329" s="154"/>
      <c r="Q329" s="151"/>
    </row>
    <row r="330" spans="1:17" s="102" customFormat="1" x14ac:dyDescent="0.25">
      <c r="A330" s="151"/>
      <c r="B330" s="152"/>
      <c r="C330" s="152"/>
      <c r="D330" s="152"/>
      <c r="E330" s="153"/>
      <c r="F330" s="153"/>
      <c r="G330" s="153"/>
      <c r="H330" s="154"/>
      <c r="I330" s="154"/>
      <c r="J330" s="154"/>
      <c r="K330" s="154"/>
      <c r="L330" s="154"/>
      <c r="M330" s="154"/>
      <c r="N330" s="154"/>
      <c r="O330" s="154"/>
      <c r="P330" s="154"/>
      <c r="Q330" s="151"/>
    </row>
    <row r="331" spans="1:17" s="102" customFormat="1" x14ac:dyDescent="0.25">
      <c r="A331" s="151"/>
      <c r="B331" s="152"/>
      <c r="C331" s="152"/>
      <c r="D331" s="152"/>
      <c r="E331" s="153"/>
      <c r="F331" s="153"/>
      <c r="G331" s="153"/>
      <c r="H331" s="154"/>
      <c r="I331" s="154"/>
      <c r="J331" s="154"/>
      <c r="K331" s="154"/>
      <c r="L331" s="154"/>
      <c r="M331" s="154"/>
      <c r="N331" s="154"/>
      <c r="O331" s="154"/>
      <c r="P331" s="154"/>
      <c r="Q331" s="151"/>
    </row>
    <row r="332" spans="1:17" s="102" customFormat="1" x14ac:dyDescent="0.25">
      <c r="A332" s="151"/>
      <c r="B332" s="152"/>
      <c r="C332" s="152"/>
      <c r="D332" s="152"/>
      <c r="E332" s="153"/>
      <c r="F332" s="153"/>
      <c r="G332" s="153"/>
      <c r="H332" s="154"/>
      <c r="I332" s="154"/>
      <c r="J332" s="154"/>
      <c r="K332" s="154"/>
      <c r="L332" s="154"/>
      <c r="M332" s="154"/>
      <c r="N332" s="154"/>
      <c r="O332" s="154"/>
      <c r="P332" s="154"/>
      <c r="Q332" s="151"/>
    </row>
    <row r="333" spans="1:17" s="102" customFormat="1" x14ac:dyDescent="0.25">
      <c r="A333" s="151"/>
      <c r="B333" s="152"/>
      <c r="C333" s="152"/>
      <c r="D333" s="152"/>
      <c r="E333" s="153"/>
      <c r="F333" s="153"/>
      <c r="G333" s="153"/>
      <c r="H333" s="154"/>
      <c r="I333" s="154"/>
      <c r="J333" s="154"/>
      <c r="K333" s="154"/>
      <c r="L333" s="154"/>
      <c r="M333" s="154"/>
      <c r="N333" s="154"/>
      <c r="O333" s="154"/>
      <c r="P333" s="154"/>
      <c r="Q333" s="151"/>
    </row>
    <row r="334" spans="1:17" s="102" customFormat="1" x14ac:dyDescent="0.25">
      <c r="A334" s="151"/>
      <c r="B334" s="152"/>
      <c r="C334" s="152"/>
      <c r="D334" s="152"/>
      <c r="E334" s="153"/>
      <c r="F334" s="153"/>
      <c r="G334" s="153"/>
      <c r="H334" s="154"/>
      <c r="I334" s="154"/>
      <c r="J334" s="154"/>
      <c r="K334" s="154"/>
      <c r="L334" s="154"/>
      <c r="M334" s="154"/>
      <c r="N334" s="154"/>
      <c r="O334" s="154"/>
      <c r="P334" s="154"/>
      <c r="Q334" s="151"/>
    </row>
    <row r="335" spans="1:17" s="102" customFormat="1" x14ac:dyDescent="0.25">
      <c r="A335" s="151"/>
      <c r="B335" s="152"/>
      <c r="C335" s="152"/>
      <c r="D335" s="152"/>
      <c r="E335" s="153"/>
      <c r="F335" s="153"/>
      <c r="G335" s="153"/>
      <c r="H335" s="154"/>
      <c r="I335" s="154"/>
      <c r="J335" s="154"/>
      <c r="K335" s="154"/>
      <c r="L335" s="154"/>
      <c r="M335" s="154"/>
      <c r="N335" s="154"/>
      <c r="O335" s="154"/>
      <c r="P335" s="154"/>
      <c r="Q335" s="151"/>
    </row>
    <row r="336" spans="1:17" s="102" customFormat="1" x14ac:dyDescent="0.25">
      <c r="A336" s="151"/>
      <c r="B336" s="152"/>
      <c r="C336" s="152"/>
      <c r="D336" s="152"/>
      <c r="E336" s="153"/>
      <c r="F336" s="153"/>
      <c r="G336" s="153"/>
      <c r="H336" s="154"/>
      <c r="I336" s="154"/>
      <c r="J336" s="154"/>
      <c r="K336" s="154"/>
      <c r="L336" s="154"/>
      <c r="M336" s="154"/>
      <c r="N336" s="154"/>
      <c r="O336" s="154"/>
      <c r="P336" s="154"/>
      <c r="Q336" s="151"/>
    </row>
    <row r="337" spans="1:17" s="102" customFormat="1" x14ac:dyDescent="0.25">
      <c r="A337" s="151"/>
      <c r="B337" s="152"/>
      <c r="C337" s="152"/>
      <c r="D337" s="152"/>
      <c r="E337" s="153"/>
      <c r="F337" s="153"/>
      <c r="G337" s="153"/>
      <c r="H337" s="154"/>
      <c r="I337" s="154"/>
      <c r="J337" s="154"/>
      <c r="K337" s="154"/>
      <c r="L337" s="154"/>
      <c r="M337" s="154"/>
      <c r="N337" s="154"/>
      <c r="O337" s="154"/>
      <c r="P337" s="154"/>
      <c r="Q337" s="151"/>
    </row>
    <row r="338" spans="1:17" s="102" customFormat="1" x14ac:dyDescent="0.25">
      <c r="A338" s="151"/>
      <c r="B338" s="152"/>
      <c r="C338" s="152"/>
      <c r="D338" s="152"/>
      <c r="E338" s="153"/>
      <c r="F338" s="153"/>
      <c r="G338" s="153"/>
      <c r="H338" s="154"/>
      <c r="I338" s="154"/>
      <c r="J338" s="154"/>
      <c r="K338" s="154"/>
      <c r="L338" s="154"/>
      <c r="M338" s="154"/>
      <c r="N338" s="154"/>
      <c r="O338" s="154"/>
      <c r="P338" s="154"/>
      <c r="Q338" s="151"/>
    </row>
    <row r="339" spans="1:17" s="102" customFormat="1" x14ac:dyDescent="0.25">
      <c r="A339" s="151"/>
      <c r="B339" s="152"/>
      <c r="C339" s="152"/>
      <c r="D339" s="152"/>
      <c r="E339" s="153"/>
      <c r="F339" s="153"/>
      <c r="G339" s="153"/>
      <c r="H339" s="154"/>
      <c r="I339" s="154"/>
      <c r="J339" s="154"/>
      <c r="K339" s="154"/>
      <c r="L339" s="154"/>
      <c r="M339" s="154"/>
      <c r="N339" s="154"/>
      <c r="O339" s="154"/>
      <c r="P339" s="154"/>
      <c r="Q339" s="151"/>
    </row>
    <row r="340" spans="1:17" s="102" customFormat="1" x14ac:dyDescent="0.25">
      <c r="A340" s="151"/>
      <c r="B340" s="152"/>
      <c r="C340" s="152"/>
      <c r="D340" s="152"/>
      <c r="E340" s="153"/>
      <c r="F340" s="153"/>
      <c r="G340" s="153"/>
      <c r="H340" s="154"/>
      <c r="I340" s="154"/>
      <c r="J340" s="154"/>
      <c r="K340" s="154"/>
      <c r="L340" s="154"/>
      <c r="M340" s="154"/>
      <c r="N340" s="154"/>
      <c r="O340" s="154"/>
      <c r="P340" s="154"/>
      <c r="Q340" s="151"/>
    </row>
    <row r="341" spans="1:17" s="102" customFormat="1" x14ac:dyDescent="0.25">
      <c r="A341" s="151"/>
      <c r="B341" s="152"/>
      <c r="C341" s="152"/>
      <c r="D341" s="152"/>
      <c r="E341" s="153"/>
      <c r="F341" s="153"/>
      <c r="G341" s="153"/>
      <c r="H341" s="154"/>
      <c r="I341" s="154"/>
      <c r="J341" s="154"/>
      <c r="K341" s="154"/>
      <c r="L341" s="154"/>
      <c r="M341" s="154"/>
      <c r="N341" s="154"/>
      <c r="O341" s="154"/>
      <c r="P341" s="154"/>
      <c r="Q341" s="151"/>
    </row>
    <row r="342" spans="1:17" s="102" customFormat="1" x14ac:dyDescent="0.25">
      <c r="A342" s="151"/>
      <c r="B342" s="152"/>
      <c r="C342" s="152"/>
      <c r="D342" s="152"/>
      <c r="E342" s="153"/>
      <c r="F342" s="153"/>
      <c r="G342" s="153"/>
      <c r="H342" s="154"/>
      <c r="I342" s="154"/>
      <c r="J342" s="154"/>
      <c r="K342" s="154"/>
      <c r="L342" s="154"/>
      <c r="M342" s="154"/>
      <c r="N342" s="154"/>
      <c r="O342" s="154"/>
      <c r="P342" s="154"/>
      <c r="Q342" s="151"/>
    </row>
    <row r="343" spans="1:17" s="102" customFormat="1" x14ac:dyDescent="0.25">
      <c r="A343" s="151"/>
      <c r="B343" s="152"/>
      <c r="C343" s="152"/>
      <c r="D343" s="152"/>
      <c r="E343" s="153"/>
      <c r="F343" s="153"/>
      <c r="G343" s="153"/>
      <c r="H343" s="154"/>
      <c r="I343" s="154"/>
      <c r="J343" s="154"/>
      <c r="K343" s="154"/>
      <c r="L343" s="154"/>
      <c r="M343" s="154"/>
      <c r="N343" s="154"/>
      <c r="O343" s="154"/>
      <c r="P343" s="154"/>
      <c r="Q343" s="151"/>
    </row>
    <row r="344" spans="1:17" s="102" customFormat="1" x14ac:dyDescent="0.25">
      <c r="A344" s="151"/>
      <c r="B344" s="152"/>
      <c r="C344" s="152"/>
      <c r="D344" s="152"/>
      <c r="E344" s="153"/>
      <c r="F344" s="153"/>
      <c r="G344" s="153"/>
      <c r="H344" s="154"/>
      <c r="I344" s="154"/>
      <c r="J344" s="154"/>
      <c r="K344" s="154"/>
      <c r="L344" s="154"/>
      <c r="M344" s="154"/>
      <c r="N344" s="154"/>
      <c r="O344" s="154"/>
      <c r="P344" s="154"/>
      <c r="Q344" s="151"/>
    </row>
    <row r="345" spans="1:17" s="102" customFormat="1" x14ac:dyDescent="0.25">
      <c r="A345" s="151"/>
      <c r="B345" s="152"/>
      <c r="C345" s="152"/>
      <c r="D345" s="152"/>
      <c r="E345" s="153"/>
      <c r="F345" s="153"/>
      <c r="G345" s="153"/>
      <c r="H345" s="154"/>
      <c r="I345" s="154"/>
      <c r="J345" s="154"/>
      <c r="K345" s="154"/>
      <c r="L345" s="154"/>
      <c r="M345" s="154"/>
      <c r="N345" s="154"/>
      <c r="O345" s="154"/>
      <c r="P345" s="154"/>
      <c r="Q345" s="151"/>
    </row>
    <row r="346" spans="1:17" s="102" customFormat="1" x14ac:dyDescent="0.25">
      <c r="A346" s="151"/>
      <c r="B346" s="152"/>
      <c r="C346" s="152"/>
      <c r="D346" s="152"/>
      <c r="E346" s="153"/>
      <c r="F346" s="153"/>
      <c r="G346" s="153"/>
      <c r="H346" s="154"/>
      <c r="I346" s="154"/>
      <c r="J346" s="154"/>
      <c r="K346" s="154"/>
      <c r="L346" s="154"/>
      <c r="M346" s="154"/>
      <c r="N346" s="154"/>
      <c r="O346" s="154"/>
      <c r="P346" s="154"/>
      <c r="Q346" s="151"/>
    </row>
    <row r="347" spans="1:17" s="102" customFormat="1" x14ac:dyDescent="0.25">
      <c r="A347" s="151"/>
      <c r="B347" s="152"/>
      <c r="C347" s="152"/>
      <c r="D347" s="152"/>
      <c r="E347" s="153"/>
      <c r="F347" s="153"/>
      <c r="G347" s="153"/>
      <c r="H347" s="154"/>
      <c r="I347" s="154"/>
      <c r="J347" s="154"/>
      <c r="K347" s="154"/>
      <c r="L347" s="154"/>
      <c r="M347" s="154"/>
      <c r="N347" s="154"/>
      <c r="O347" s="154"/>
      <c r="P347" s="154"/>
      <c r="Q347" s="151"/>
    </row>
    <row r="348" spans="1:17" s="102" customFormat="1" x14ac:dyDescent="0.25">
      <c r="A348" s="151"/>
      <c r="B348" s="152"/>
      <c r="C348" s="152"/>
      <c r="D348" s="152"/>
      <c r="E348" s="153"/>
      <c r="F348" s="153"/>
      <c r="G348" s="153"/>
      <c r="H348" s="154"/>
      <c r="I348" s="154"/>
      <c r="J348" s="154"/>
      <c r="K348" s="154"/>
      <c r="L348" s="154"/>
      <c r="M348" s="154"/>
      <c r="N348" s="154"/>
      <c r="O348" s="154"/>
      <c r="P348" s="154"/>
      <c r="Q348" s="151"/>
    </row>
    <row r="349" spans="1:17" s="102" customFormat="1" x14ac:dyDescent="0.25">
      <c r="A349" s="151"/>
      <c r="B349" s="152"/>
      <c r="C349" s="152"/>
      <c r="D349" s="152"/>
      <c r="E349" s="153"/>
      <c r="F349" s="153"/>
      <c r="G349" s="153"/>
      <c r="H349" s="154"/>
      <c r="I349" s="154"/>
      <c r="J349" s="154"/>
      <c r="K349" s="154"/>
      <c r="L349" s="154"/>
      <c r="M349" s="154"/>
      <c r="N349" s="154"/>
      <c r="O349" s="154"/>
      <c r="P349" s="154"/>
      <c r="Q349" s="151"/>
    </row>
    <row r="350" spans="1:17" s="102" customFormat="1" x14ac:dyDescent="0.25">
      <c r="A350" s="151"/>
      <c r="B350" s="152"/>
      <c r="C350" s="152"/>
      <c r="D350" s="152"/>
      <c r="E350" s="153"/>
      <c r="F350" s="153"/>
      <c r="G350" s="153"/>
      <c r="H350" s="154"/>
      <c r="I350" s="154"/>
      <c r="J350" s="154"/>
      <c r="K350" s="154"/>
      <c r="L350" s="154"/>
      <c r="M350" s="154"/>
      <c r="N350" s="154"/>
      <c r="O350" s="154"/>
      <c r="P350" s="154"/>
      <c r="Q350" s="151"/>
    </row>
    <row r="351" spans="1:17" s="102" customFormat="1" x14ac:dyDescent="0.25">
      <c r="A351" s="151"/>
      <c r="B351" s="152"/>
      <c r="C351" s="152"/>
      <c r="D351" s="152"/>
      <c r="E351" s="153"/>
      <c r="F351" s="153"/>
      <c r="G351" s="153"/>
      <c r="H351" s="154"/>
      <c r="I351" s="154"/>
      <c r="J351" s="154"/>
      <c r="K351" s="154"/>
      <c r="L351" s="154"/>
      <c r="M351" s="154"/>
      <c r="N351" s="154"/>
      <c r="O351" s="154"/>
      <c r="P351" s="154"/>
      <c r="Q351" s="151"/>
    </row>
    <row r="352" spans="1:17" s="102" customFormat="1" x14ac:dyDescent="0.25">
      <c r="A352" s="151"/>
      <c r="B352" s="152"/>
      <c r="C352" s="152"/>
      <c r="D352" s="152"/>
      <c r="E352" s="153"/>
      <c r="F352" s="153"/>
      <c r="G352" s="153"/>
      <c r="H352" s="154"/>
      <c r="I352" s="154"/>
      <c r="J352" s="154"/>
      <c r="K352" s="154"/>
      <c r="L352" s="154"/>
      <c r="M352" s="154"/>
      <c r="N352" s="154"/>
      <c r="O352" s="154"/>
      <c r="P352" s="154"/>
      <c r="Q352" s="151"/>
    </row>
    <row r="353" spans="1:17" s="102" customFormat="1" x14ac:dyDescent="0.25">
      <c r="A353" s="151"/>
      <c r="B353" s="152"/>
      <c r="C353" s="152"/>
      <c r="D353" s="152"/>
      <c r="E353" s="153"/>
      <c r="F353" s="153"/>
      <c r="G353" s="153"/>
      <c r="H353" s="154"/>
      <c r="I353" s="154"/>
      <c r="J353" s="154"/>
      <c r="K353" s="154"/>
      <c r="L353" s="154"/>
      <c r="M353" s="154"/>
      <c r="N353" s="154"/>
      <c r="O353" s="154"/>
      <c r="P353" s="154"/>
      <c r="Q353" s="151"/>
    </row>
    <row r="354" spans="1:17" s="102" customFormat="1" x14ac:dyDescent="0.25">
      <c r="A354" s="151"/>
      <c r="B354" s="152"/>
      <c r="C354" s="152"/>
      <c r="D354" s="152"/>
      <c r="E354" s="153"/>
      <c r="F354" s="153"/>
      <c r="G354" s="153"/>
      <c r="H354" s="154"/>
      <c r="I354" s="154"/>
      <c r="J354" s="154"/>
      <c r="K354" s="154"/>
      <c r="L354" s="154"/>
      <c r="M354" s="154"/>
      <c r="N354" s="154"/>
      <c r="O354" s="154"/>
      <c r="P354" s="154"/>
      <c r="Q354" s="151"/>
    </row>
    <row r="355" spans="1:17" s="102" customFormat="1" x14ac:dyDescent="0.25">
      <c r="A355" s="151"/>
      <c r="B355" s="152"/>
      <c r="C355" s="152"/>
      <c r="D355" s="152"/>
      <c r="E355" s="153"/>
      <c r="F355" s="153"/>
      <c r="G355" s="153"/>
      <c r="H355" s="154"/>
      <c r="I355" s="154"/>
      <c r="J355" s="154"/>
      <c r="K355" s="154"/>
      <c r="L355" s="154"/>
      <c r="M355" s="154"/>
      <c r="N355" s="154"/>
      <c r="O355" s="154"/>
      <c r="P355" s="154"/>
      <c r="Q355" s="151"/>
    </row>
    <row r="356" spans="1:17" s="102" customFormat="1" x14ac:dyDescent="0.25">
      <c r="A356" s="151"/>
      <c r="B356" s="152"/>
      <c r="C356" s="152"/>
      <c r="D356" s="152"/>
      <c r="E356" s="153"/>
      <c r="F356" s="153"/>
      <c r="G356" s="153"/>
      <c r="H356" s="154"/>
      <c r="I356" s="154"/>
      <c r="J356" s="154"/>
      <c r="K356" s="154"/>
      <c r="L356" s="154"/>
      <c r="M356" s="154"/>
      <c r="N356" s="154"/>
      <c r="O356" s="154"/>
      <c r="P356" s="154"/>
      <c r="Q356" s="151"/>
    </row>
    <row r="357" spans="1:17" s="102" customFormat="1" x14ac:dyDescent="0.25">
      <c r="A357" s="151"/>
      <c r="B357" s="152"/>
      <c r="C357" s="152"/>
      <c r="D357" s="152"/>
      <c r="E357" s="153"/>
      <c r="F357" s="153"/>
      <c r="G357" s="153"/>
      <c r="H357" s="154"/>
      <c r="I357" s="154"/>
      <c r="J357" s="154"/>
      <c r="K357" s="154"/>
      <c r="L357" s="154"/>
      <c r="M357" s="154"/>
      <c r="N357" s="154"/>
      <c r="O357" s="154"/>
      <c r="P357" s="154"/>
      <c r="Q357" s="151"/>
    </row>
    <row r="358" spans="1:17" s="102" customFormat="1" x14ac:dyDescent="0.25">
      <c r="A358" s="151"/>
      <c r="B358" s="152"/>
      <c r="C358" s="152"/>
      <c r="D358" s="152"/>
      <c r="E358" s="153"/>
      <c r="F358" s="153"/>
      <c r="G358" s="153"/>
      <c r="H358" s="154"/>
      <c r="I358" s="154"/>
      <c r="J358" s="154"/>
      <c r="K358" s="154"/>
      <c r="L358" s="154"/>
      <c r="M358" s="154"/>
      <c r="N358" s="154"/>
      <c r="O358" s="154"/>
      <c r="P358" s="154"/>
      <c r="Q358" s="151"/>
    </row>
    <row r="359" spans="1:17" s="102" customFormat="1" x14ac:dyDescent="0.25">
      <c r="A359" s="151"/>
      <c r="B359" s="152"/>
      <c r="C359" s="152"/>
      <c r="D359" s="152"/>
      <c r="E359" s="153"/>
      <c r="F359" s="153"/>
      <c r="G359" s="153"/>
      <c r="H359" s="154"/>
      <c r="I359" s="154"/>
      <c r="J359" s="154"/>
      <c r="K359" s="154"/>
      <c r="L359" s="154"/>
      <c r="M359" s="154"/>
      <c r="N359" s="154"/>
      <c r="O359" s="154"/>
      <c r="P359" s="154"/>
      <c r="Q359" s="151"/>
    </row>
    <row r="360" spans="1:17" s="102" customFormat="1" x14ac:dyDescent="0.25">
      <c r="A360" s="151"/>
      <c r="B360" s="152"/>
      <c r="C360" s="152"/>
      <c r="D360" s="152"/>
      <c r="E360" s="153"/>
      <c r="F360" s="153"/>
      <c r="G360" s="153"/>
      <c r="H360" s="154"/>
      <c r="I360" s="154"/>
      <c r="J360" s="154"/>
      <c r="K360" s="154"/>
      <c r="L360" s="154"/>
      <c r="M360" s="154"/>
      <c r="N360" s="154"/>
      <c r="O360" s="154"/>
      <c r="P360" s="154"/>
      <c r="Q360" s="151"/>
    </row>
    <row r="361" spans="1:17" s="102" customFormat="1" x14ac:dyDescent="0.25">
      <c r="A361" s="151"/>
      <c r="B361" s="152"/>
      <c r="C361" s="152"/>
      <c r="D361" s="152"/>
      <c r="E361" s="153"/>
      <c r="F361" s="153"/>
      <c r="G361" s="153"/>
      <c r="H361" s="154"/>
      <c r="I361" s="154"/>
      <c r="J361" s="154"/>
      <c r="K361" s="154"/>
      <c r="L361" s="154"/>
      <c r="M361" s="154"/>
      <c r="N361" s="154"/>
      <c r="O361" s="154"/>
      <c r="P361" s="154"/>
      <c r="Q361" s="151"/>
    </row>
    <row r="362" spans="1:17" s="102" customFormat="1" x14ac:dyDescent="0.25">
      <c r="A362" s="151"/>
      <c r="B362" s="152"/>
      <c r="C362" s="152"/>
      <c r="D362" s="152"/>
      <c r="E362" s="153"/>
      <c r="F362" s="153"/>
      <c r="G362" s="153"/>
      <c r="H362" s="154"/>
      <c r="I362" s="154"/>
      <c r="J362" s="154"/>
      <c r="K362" s="154"/>
      <c r="L362" s="154"/>
      <c r="M362" s="154"/>
      <c r="N362" s="154"/>
      <c r="O362" s="154"/>
      <c r="P362" s="154"/>
      <c r="Q362" s="151"/>
    </row>
    <row r="363" spans="1:17" s="102" customFormat="1" x14ac:dyDescent="0.25">
      <c r="A363" s="151"/>
      <c r="B363" s="152"/>
      <c r="C363" s="152"/>
      <c r="D363" s="152"/>
      <c r="E363" s="153"/>
      <c r="F363" s="153"/>
      <c r="G363" s="153"/>
      <c r="H363" s="154"/>
      <c r="I363" s="154"/>
      <c r="J363" s="154"/>
      <c r="K363" s="154"/>
      <c r="L363" s="154"/>
      <c r="M363" s="154"/>
      <c r="N363" s="154"/>
      <c r="O363" s="154"/>
      <c r="P363" s="154"/>
      <c r="Q363" s="151"/>
    </row>
    <row r="364" spans="1:17" s="102" customFormat="1" x14ac:dyDescent="0.25">
      <c r="A364" s="151"/>
      <c r="B364" s="152"/>
      <c r="C364" s="152"/>
      <c r="D364" s="152"/>
      <c r="E364" s="153"/>
      <c r="F364" s="153"/>
      <c r="G364" s="153"/>
      <c r="H364" s="154"/>
      <c r="I364" s="154"/>
      <c r="J364" s="154"/>
      <c r="K364" s="154"/>
      <c r="L364" s="154"/>
      <c r="M364" s="154"/>
      <c r="N364" s="154"/>
      <c r="O364" s="154"/>
      <c r="P364" s="154"/>
      <c r="Q364" s="151"/>
    </row>
    <row r="365" spans="1:17" s="102" customFormat="1" x14ac:dyDescent="0.25">
      <c r="A365" s="151"/>
      <c r="B365" s="152"/>
      <c r="C365" s="152"/>
      <c r="D365" s="152"/>
      <c r="E365" s="153"/>
      <c r="F365" s="153"/>
      <c r="G365" s="153"/>
      <c r="H365" s="154"/>
      <c r="I365" s="154"/>
      <c r="J365" s="154"/>
      <c r="K365" s="154"/>
      <c r="L365" s="154"/>
      <c r="M365" s="154"/>
      <c r="N365" s="154"/>
      <c r="O365" s="154"/>
      <c r="P365" s="154"/>
      <c r="Q365" s="151"/>
    </row>
    <row r="366" spans="1:17" s="102" customFormat="1" x14ac:dyDescent="0.25">
      <c r="A366" s="151"/>
      <c r="B366" s="152"/>
      <c r="C366" s="152"/>
      <c r="D366" s="152"/>
      <c r="E366" s="153"/>
      <c r="F366" s="153"/>
      <c r="G366" s="153"/>
      <c r="H366" s="154"/>
      <c r="I366" s="154"/>
      <c r="J366" s="154"/>
      <c r="K366" s="154"/>
      <c r="L366" s="154"/>
      <c r="M366" s="154"/>
      <c r="N366" s="154"/>
      <c r="O366" s="154"/>
      <c r="P366" s="154"/>
      <c r="Q366" s="151"/>
    </row>
    <row r="367" spans="1:17" s="102" customFormat="1" x14ac:dyDescent="0.25">
      <c r="A367" s="151"/>
      <c r="B367" s="152"/>
      <c r="C367" s="152"/>
      <c r="D367" s="152"/>
      <c r="E367" s="153"/>
      <c r="F367" s="153"/>
      <c r="G367" s="153"/>
      <c r="H367" s="154"/>
      <c r="I367" s="154"/>
      <c r="J367" s="154"/>
      <c r="K367" s="154"/>
      <c r="L367" s="154"/>
      <c r="M367" s="154"/>
      <c r="N367" s="154"/>
      <c r="O367" s="154"/>
      <c r="P367" s="154"/>
      <c r="Q367" s="151"/>
    </row>
    <row r="368" spans="1:17" s="102" customFormat="1" x14ac:dyDescent="0.25">
      <c r="A368" s="151"/>
      <c r="B368" s="152"/>
      <c r="C368" s="152"/>
      <c r="D368" s="152"/>
      <c r="E368" s="153"/>
      <c r="F368" s="153"/>
      <c r="G368" s="153"/>
      <c r="H368" s="154"/>
      <c r="I368" s="154"/>
      <c r="J368" s="154"/>
      <c r="K368" s="154"/>
      <c r="L368" s="154"/>
      <c r="M368" s="154"/>
      <c r="N368" s="154"/>
      <c r="O368" s="154"/>
      <c r="P368" s="154"/>
      <c r="Q368" s="151"/>
    </row>
    <row r="369" spans="1:17" s="102" customFormat="1" x14ac:dyDescent="0.25">
      <c r="A369" s="151"/>
      <c r="B369" s="152"/>
      <c r="C369" s="152"/>
      <c r="D369" s="152"/>
      <c r="E369" s="153"/>
      <c r="F369" s="153"/>
      <c r="G369" s="153"/>
      <c r="H369" s="154"/>
      <c r="I369" s="154"/>
      <c r="J369" s="154"/>
      <c r="K369" s="154"/>
      <c r="L369" s="154"/>
      <c r="M369" s="154"/>
      <c r="N369" s="154"/>
      <c r="O369" s="154"/>
      <c r="P369" s="154"/>
      <c r="Q369" s="151"/>
    </row>
    <row r="370" spans="1:17" s="102" customFormat="1" x14ac:dyDescent="0.25">
      <c r="A370" s="151"/>
      <c r="B370" s="152"/>
      <c r="C370" s="152"/>
      <c r="D370" s="152"/>
      <c r="E370" s="153"/>
      <c r="F370" s="153"/>
      <c r="G370" s="153"/>
      <c r="H370" s="154"/>
      <c r="I370" s="154"/>
      <c r="J370" s="154"/>
      <c r="K370" s="154"/>
      <c r="L370" s="154"/>
      <c r="M370" s="154"/>
      <c r="N370" s="154"/>
      <c r="O370" s="154"/>
      <c r="P370" s="154"/>
      <c r="Q370" s="151"/>
    </row>
    <row r="371" spans="1:17" s="102" customFormat="1" x14ac:dyDescent="0.25">
      <c r="A371" s="151"/>
      <c r="B371" s="152"/>
      <c r="C371" s="152"/>
      <c r="D371" s="152"/>
      <c r="E371" s="153"/>
      <c r="F371" s="153"/>
      <c r="G371" s="153"/>
      <c r="H371" s="154"/>
      <c r="I371" s="154"/>
      <c r="J371" s="154"/>
      <c r="K371" s="154"/>
      <c r="L371" s="154"/>
      <c r="M371" s="154"/>
      <c r="N371" s="154"/>
      <c r="O371" s="154"/>
      <c r="P371" s="154"/>
      <c r="Q371" s="151"/>
    </row>
    <row r="372" spans="1:17" s="102" customFormat="1" x14ac:dyDescent="0.25">
      <c r="A372" s="151"/>
      <c r="B372" s="152"/>
      <c r="C372" s="152"/>
      <c r="D372" s="152"/>
      <c r="E372" s="153"/>
      <c r="F372" s="153"/>
      <c r="G372" s="153"/>
      <c r="H372" s="154"/>
      <c r="I372" s="154"/>
      <c r="J372" s="154"/>
      <c r="K372" s="154"/>
      <c r="L372" s="154"/>
      <c r="M372" s="154"/>
      <c r="N372" s="154"/>
      <c r="O372" s="154"/>
      <c r="P372" s="154"/>
      <c r="Q372" s="151"/>
    </row>
    <row r="373" spans="1:17" s="102" customFormat="1" x14ac:dyDescent="0.25">
      <c r="A373" s="151"/>
      <c r="B373" s="152"/>
      <c r="C373" s="152"/>
      <c r="D373" s="152"/>
      <c r="E373" s="153"/>
      <c r="F373" s="153"/>
      <c r="G373" s="153"/>
      <c r="H373" s="154"/>
      <c r="I373" s="154"/>
      <c r="J373" s="154"/>
      <c r="K373" s="154"/>
      <c r="L373" s="154"/>
      <c r="M373" s="154"/>
      <c r="N373" s="154"/>
      <c r="O373" s="154"/>
      <c r="P373" s="154"/>
      <c r="Q373" s="151"/>
    </row>
    <row r="374" spans="1:17" s="102" customFormat="1" x14ac:dyDescent="0.25">
      <c r="A374" s="151"/>
      <c r="B374" s="152"/>
      <c r="C374" s="152"/>
      <c r="D374" s="152"/>
      <c r="E374" s="153"/>
      <c r="F374" s="153"/>
      <c r="G374" s="153"/>
      <c r="H374" s="154"/>
      <c r="I374" s="154"/>
      <c r="J374" s="154"/>
      <c r="K374" s="154"/>
      <c r="L374" s="154"/>
      <c r="M374" s="154"/>
      <c r="N374" s="154"/>
      <c r="O374" s="154"/>
      <c r="P374" s="154"/>
      <c r="Q374" s="151"/>
    </row>
    <row r="375" spans="1:17" s="102" customFormat="1" x14ac:dyDescent="0.25">
      <c r="A375" s="151"/>
      <c r="B375" s="152"/>
      <c r="C375" s="152"/>
      <c r="D375" s="152"/>
      <c r="E375" s="153"/>
      <c r="F375" s="153"/>
      <c r="G375" s="153"/>
      <c r="H375" s="154"/>
      <c r="I375" s="154"/>
      <c r="J375" s="154"/>
      <c r="K375" s="154"/>
      <c r="L375" s="154"/>
      <c r="M375" s="154"/>
      <c r="N375" s="154"/>
      <c r="O375" s="154"/>
      <c r="P375" s="154"/>
      <c r="Q375" s="151"/>
    </row>
    <row r="376" spans="1:17" s="102" customFormat="1" x14ac:dyDescent="0.25">
      <c r="A376" s="151"/>
      <c r="B376" s="152"/>
      <c r="C376" s="152"/>
      <c r="D376" s="152"/>
      <c r="E376" s="153"/>
      <c r="F376" s="153"/>
      <c r="G376" s="153"/>
      <c r="H376" s="154"/>
      <c r="I376" s="154"/>
      <c r="J376" s="154"/>
      <c r="K376" s="154"/>
      <c r="L376" s="154"/>
      <c r="M376" s="154"/>
      <c r="N376" s="154"/>
      <c r="O376" s="154"/>
      <c r="P376" s="154"/>
      <c r="Q376" s="151"/>
    </row>
    <row r="377" spans="1:17" s="102" customFormat="1" x14ac:dyDescent="0.25">
      <c r="A377" s="151"/>
      <c r="B377" s="152"/>
      <c r="C377" s="152"/>
      <c r="D377" s="152"/>
      <c r="E377" s="153"/>
      <c r="F377" s="153"/>
      <c r="G377" s="153"/>
      <c r="H377" s="154"/>
      <c r="I377" s="154"/>
      <c r="J377" s="154"/>
      <c r="K377" s="154"/>
      <c r="L377" s="154"/>
      <c r="M377" s="154"/>
      <c r="N377" s="154"/>
      <c r="O377" s="154"/>
      <c r="P377" s="154"/>
      <c r="Q377" s="151"/>
    </row>
    <row r="378" spans="1:17" s="102" customFormat="1" x14ac:dyDescent="0.25">
      <c r="A378" s="151"/>
      <c r="B378" s="152"/>
      <c r="C378" s="152"/>
      <c r="D378" s="152"/>
      <c r="E378" s="153"/>
      <c r="F378" s="153"/>
      <c r="G378" s="153"/>
      <c r="H378" s="154"/>
      <c r="I378" s="154"/>
      <c r="J378" s="154"/>
      <c r="K378" s="154"/>
      <c r="L378" s="154"/>
      <c r="M378" s="154"/>
      <c r="N378" s="154"/>
      <c r="O378" s="154"/>
      <c r="P378" s="154"/>
      <c r="Q378" s="151"/>
    </row>
    <row r="379" spans="1:17" s="102" customFormat="1" x14ac:dyDescent="0.25">
      <c r="A379" s="151"/>
      <c r="B379" s="152"/>
      <c r="C379" s="152"/>
      <c r="D379" s="152"/>
      <c r="E379" s="153"/>
      <c r="F379" s="153"/>
      <c r="G379" s="153"/>
      <c r="H379" s="154"/>
      <c r="I379" s="154"/>
      <c r="J379" s="154"/>
      <c r="K379" s="154"/>
      <c r="L379" s="154"/>
      <c r="M379" s="154"/>
      <c r="N379" s="154"/>
      <c r="O379" s="154"/>
      <c r="P379" s="154"/>
      <c r="Q379" s="151"/>
    </row>
    <row r="380" spans="1:17" s="102" customFormat="1" x14ac:dyDescent="0.25">
      <c r="A380" s="151"/>
      <c r="B380" s="152"/>
      <c r="C380" s="152"/>
      <c r="D380" s="152"/>
      <c r="E380" s="153"/>
      <c r="F380" s="153"/>
      <c r="G380" s="153"/>
      <c r="H380" s="154"/>
      <c r="I380" s="154"/>
      <c r="J380" s="154"/>
      <c r="K380" s="154"/>
      <c r="L380" s="154"/>
      <c r="M380" s="154"/>
      <c r="N380" s="154"/>
      <c r="O380" s="154"/>
      <c r="P380" s="154"/>
      <c r="Q380" s="151"/>
    </row>
    <row r="381" spans="1:17" s="102" customFormat="1" x14ac:dyDescent="0.25">
      <c r="A381" s="151"/>
      <c r="B381" s="152"/>
      <c r="C381" s="152"/>
      <c r="D381" s="152"/>
      <c r="E381" s="153"/>
      <c r="F381" s="153"/>
      <c r="G381" s="153"/>
      <c r="H381" s="154"/>
      <c r="I381" s="154"/>
      <c r="J381" s="154"/>
      <c r="K381" s="154"/>
      <c r="L381" s="154"/>
      <c r="M381" s="154"/>
      <c r="N381" s="154"/>
      <c r="O381" s="154"/>
      <c r="P381" s="154"/>
      <c r="Q381" s="151"/>
    </row>
    <row r="382" spans="1:17" s="102" customFormat="1" x14ac:dyDescent="0.25">
      <c r="A382" s="151"/>
      <c r="B382" s="152"/>
      <c r="C382" s="152"/>
      <c r="D382" s="152"/>
      <c r="E382" s="153"/>
      <c r="F382" s="153"/>
      <c r="G382" s="153"/>
      <c r="H382" s="154"/>
      <c r="I382" s="154"/>
      <c r="J382" s="154"/>
      <c r="K382" s="154"/>
      <c r="L382" s="154"/>
      <c r="M382" s="154"/>
      <c r="N382" s="154"/>
      <c r="O382" s="154"/>
      <c r="P382" s="154"/>
      <c r="Q382" s="151"/>
    </row>
    <row r="383" spans="1:17" s="102" customFormat="1" x14ac:dyDescent="0.25">
      <c r="A383" s="151"/>
      <c r="B383" s="152"/>
      <c r="C383" s="152"/>
      <c r="D383" s="152"/>
      <c r="E383" s="153"/>
      <c r="F383" s="153"/>
      <c r="G383" s="153"/>
      <c r="H383" s="154"/>
      <c r="I383" s="154"/>
      <c r="J383" s="154"/>
      <c r="K383" s="154"/>
      <c r="L383" s="154"/>
      <c r="M383" s="154"/>
      <c r="N383" s="154"/>
      <c r="O383" s="154"/>
      <c r="P383" s="154"/>
      <c r="Q383" s="151"/>
    </row>
    <row r="384" spans="1:17" s="102" customFormat="1" x14ac:dyDescent="0.25">
      <c r="A384" s="151"/>
      <c r="B384" s="152"/>
      <c r="C384" s="152"/>
      <c r="D384" s="152"/>
      <c r="E384" s="153"/>
      <c r="F384" s="153"/>
      <c r="G384" s="153"/>
      <c r="H384" s="154"/>
      <c r="I384" s="154"/>
      <c r="J384" s="154"/>
      <c r="K384" s="154"/>
      <c r="L384" s="154"/>
      <c r="M384" s="154"/>
      <c r="N384" s="154"/>
      <c r="O384" s="154"/>
      <c r="P384" s="154"/>
      <c r="Q384" s="151"/>
    </row>
    <row r="385" spans="1:17" s="102" customFormat="1" x14ac:dyDescent="0.25">
      <c r="A385" s="151"/>
      <c r="B385" s="152"/>
      <c r="C385" s="152"/>
      <c r="D385" s="152"/>
      <c r="E385" s="153"/>
      <c r="F385" s="153"/>
      <c r="G385" s="153"/>
      <c r="H385" s="154"/>
      <c r="I385" s="154"/>
      <c r="J385" s="154"/>
      <c r="K385" s="154"/>
      <c r="L385" s="154"/>
      <c r="M385" s="154"/>
      <c r="N385" s="154"/>
      <c r="O385" s="154"/>
      <c r="P385" s="154"/>
      <c r="Q385" s="151"/>
    </row>
    <row r="386" spans="1:17" s="102" customFormat="1" x14ac:dyDescent="0.25">
      <c r="A386" s="151"/>
      <c r="B386" s="152"/>
      <c r="C386" s="152"/>
      <c r="D386" s="152"/>
      <c r="E386" s="153"/>
      <c r="F386" s="153"/>
      <c r="G386" s="153"/>
      <c r="H386" s="154"/>
      <c r="I386" s="154"/>
      <c r="J386" s="154"/>
      <c r="K386" s="154"/>
      <c r="L386" s="154"/>
      <c r="M386" s="154"/>
      <c r="N386" s="154"/>
      <c r="O386" s="154"/>
      <c r="P386" s="154"/>
      <c r="Q386" s="151"/>
    </row>
    <row r="387" spans="1:17" s="102" customFormat="1" x14ac:dyDescent="0.25">
      <c r="A387" s="151"/>
      <c r="B387" s="152"/>
      <c r="C387" s="152"/>
      <c r="D387" s="152"/>
      <c r="E387" s="153"/>
      <c r="F387" s="153"/>
      <c r="G387" s="153"/>
      <c r="H387" s="154"/>
      <c r="I387" s="154"/>
      <c r="J387" s="154"/>
      <c r="K387" s="154"/>
      <c r="L387" s="154"/>
      <c r="M387" s="154"/>
      <c r="N387" s="154"/>
      <c r="O387" s="154"/>
      <c r="P387" s="154"/>
      <c r="Q387" s="151"/>
    </row>
    <row r="388" spans="1:17" s="102" customFormat="1" x14ac:dyDescent="0.25">
      <c r="A388" s="151"/>
      <c r="B388" s="152"/>
      <c r="C388" s="152"/>
      <c r="D388" s="152"/>
      <c r="E388" s="153"/>
      <c r="F388" s="153"/>
      <c r="G388" s="153"/>
      <c r="H388" s="154"/>
      <c r="I388" s="154"/>
      <c r="J388" s="154"/>
      <c r="K388" s="154"/>
      <c r="L388" s="154"/>
      <c r="M388" s="154"/>
      <c r="N388" s="154"/>
      <c r="O388" s="154"/>
      <c r="P388" s="154"/>
      <c r="Q388" s="151"/>
    </row>
    <row r="389" spans="1:17" s="102" customFormat="1" x14ac:dyDescent="0.25">
      <c r="A389" s="151"/>
      <c r="B389" s="152"/>
      <c r="C389" s="152"/>
      <c r="D389" s="152"/>
      <c r="E389" s="153"/>
      <c r="F389" s="153"/>
      <c r="G389" s="153"/>
      <c r="H389" s="154"/>
      <c r="I389" s="154"/>
      <c r="J389" s="154"/>
      <c r="K389" s="154"/>
      <c r="L389" s="154"/>
      <c r="M389" s="154"/>
      <c r="N389" s="154"/>
      <c r="O389" s="154"/>
      <c r="P389" s="154"/>
      <c r="Q389" s="151"/>
    </row>
    <row r="390" spans="1:17" s="102" customFormat="1" x14ac:dyDescent="0.25">
      <c r="A390" s="151"/>
      <c r="B390" s="152"/>
      <c r="C390" s="152"/>
      <c r="D390" s="152"/>
      <c r="E390" s="153"/>
      <c r="F390" s="153"/>
      <c r="G390" s="153"/>
      <c r="H390" s="154"/>
      <c r="I390" s="154"/>
      <c r="J390" s="154"/>
      <c r="K390" s="154"/>
      <c r="L390" s="154"/>
      <c r="M390" s="154"/>
      <c r="N390" s="154"/>
      <c r="O390" s="154"/>
      <c r="P390" s="154"/>
      <c r="Q390" s="151"/>
    </row>
    <row r="391" spans="1:17" s="102" customFormat="1" x14ac:dyDescent="0.25">
      <c r="A391" s="151"/>
      <c r="B391" s="152"/>
      <c r="C391" s="152"/>
      <c r="D391" s="152"/>
      <c r="E391" s="153"/>
      <c r="F391" s="153"/>
      <c r="G391" s="153"/>
      <c r="H391" s="154"/>
      <c r="I391" s="154"/>
      <c r="J391" s="154"/>
      <c r="K391" s="154"/>
      <c r="L391" s="154"/>
      <c r="M391" s="154"/>
      <c r="N391" s="154"/>
      <c r="O391" s="154"/>
      <c r="P391" s="154"/>
      <c r="Q391" s="151"/>
    </row>
    <row r="392" spans="1:17" s="102" customFormat="1" x14ac:dyDescent="0.25">
      <c r="A392" s="151"/>
      <c r="B392" s="152"/>
      <c r="C392" s="152"/>
      <c r="D392" s="152"/>
      <c r="E392" s="153"/>
      <c r="F392" s="153"/>
      <c r="G392" s="153"/>
      <c r="H392" s="154"/>
      <c r="I392" s="154"/>
      <c r="J392" s="154"/>
      <c r="K392" s="154"/>
      <c r="L392" s="154"/>
      <c r="M392" s="154"/>
      <c r="N392" s="154"/>
      <c r="O392" s="154"/>
      <c r="P392" s="154"/>
      <c r="Q392" s="151"/>
    </row>
    <row r="393" spans="1:17" s="102" customFormat="1" x14ac:dyDescent="0.25">
      <c r="A393" s="151"/>
      <c r="B393" s="152"/>
      <c r="C393" s="152"/>
      <c r="D393" s="152"/>
      <c r="E393" s="153"/>
      <c r="F393" s="153"/>
      <c r="G393" s="153"/>
      <c r="H393" s="154"/>
      <c r="I393" s="154"/>
      <c r="J393" s="154"/>
      <c r="K393" s="154"/>
      <c r="L393" s="154"/>
      <c r="M393" s="154"/>
      <c r="N393" s="154"/>
      <c r="O393" s="154"/>
      <c r="P393" s="154"/>
      <c r="Q393" s="151"/>
    </row>
    <row r="394" spans="1:17" s="102" customFormat="1" x14ac:dyDescent="0.25">
      <c r="A394" s="151"/>
      <c r="B394" s="152"/>
      <c r="C394" s="152"/>
      <c r="D394" s="152"/>
      <c r="E394" s="153"/>
      <c r="F394" s="153"/>
      <c r="G394" s="153"/>
      <c r="H394" s="154"/>
      <c r="I394" s="154"/>
      <c r="J394" s="154"/>
      <c r="K394" s="154"/>
      <c r="L394" s="154"/>
      <c r="M394" s="154"/>
      <c r="N394" s="154"/>
      <c r="O394" s="154"/>
      <c r="P394" s="154"/>
      <c r="Q394" s="151"/>
    </row>
    <row r="395" spans="1:17" s="102" customFormat="1" x14ac:dyDescent="0.25">
      <c r="A395" s="151"/>
      <c r="B395" s="152"/>
      <c r="C395" s="152"/>
      <c r="D395" s="152"/>
      <c r="E395" s="153"/>
      <c r="F395" s="153"/>
      <c r="G395" s="153"/>
      <c r="H395" s="154"/>
      <c r="I395" s="154"/>
      <c r="J395" s="154"/>
      <c r="K395" s="154"/>
      <c r="L395" s="154"/>
      <c r="M395" s="154"/>
      <c r="N395" s="154"/>
      <c r="O395" s="154"/>
      <c r="P395" s="154"/>
      <c r="Q395" s="151"/>
    </row>
    <row r="396" spans="1:17" s="102" customFormat="1" x14ac:dyDescent="0.25">
      <c r="A396" s="151"/>
      <c r="B396" s="152"/>
      <c r="C396" s="152"/>
      <c r="D396" s="152"/>
      <c r="E396" s="153"/>
      <c r="F396" s="153"/>
      <c r="G396" s="153"/>
      <c r="H396" s="154"/>
      <c r="I396" s="154"/>
      <c r="J396" s="154"/>
      <c r="K396" s="154"/>
      <c r="L396" s="154"/>
      <c r="M396" s="154"/>
      <c r="N396" s="154"/>
      <c r="O396" s="154"/>
      <c r="P396" s="154"/>
      <c r="Q396" s="151"/>
    </row>
    <row r="397" spans="1:17" s="102" customFormat="1" x14ac:dyDescent="0.25">
      <c r="A397" s="151"/>
      <c r="B397" s="152"/>
      <c r="C397" s="152"/>
      <c r="D397" s="152"/>
      <c r="E397" s="153"/>
      <c r="F397" s="153"/>
      <c r="G397" s="153"/>
      <c r="H397" s="154"/>
      <c r="I397" s="154"/>
      <c r="J397" s="154"/>
      <c r="K397" s="154"/>
      <c r="L397" s="154"/>
      <c r="M397" s="154"/>
      <c r="N397" s="154"/>
      <c r="O397" s="154"/>
      <c r="P397" s="154"/>
      <c r="Q397" s="151"/>
    </row>
    <row r="398" spans="1:17" s="102" customFormat="1" x14ac:dyDescent="0.25">
      <c r="A398" s="151"/>
      <c r="B398" s="152"/>
      <c r="C398" s="152"/>
      <c r="D398" s="152"/>
      <c r="E398" s="153"/>
      <c r="F398" s="153"/>
      <c r="G398" s="153"/>
      <c r="H398" s="154"/>
      <c r="I398" s="154"/>
      <c r="J398" s="154"/>
      <c r="K398" s="154"/>
      <c r="L398" s="154"/>
      <c r="M398" s="154"/>
      <c r="N398" s="154"/>
      <c r="O398" s="154"/>
      <c r="P398" s="154"/>
      <c r="Q398" s="151"/>
    </row>
    <row r="399" spans="1:17" s="102" customFormat="1" x14ac:dyDescent="0.25">
      <c r="A399" s="151"/>
      <c r="B399" s="152"/>
      <c r="C399" s="152"/>
      <c r="D399" s="152"/>
      <c r="E399" s="153"/>
      <c r="F399" s="153"/>
      <c r="G399" s="153"/>
      <c r="H399" s="154"/>
      <c r="I399" s="154"/>
      <c r="J399" s="154"/>
      <c r="K399" s="154"/>
      <c r="L399" s="154"/>
      <c r="M399" s="154"/>
      <c r="N399" s="154"/>
      <c r="O399" s="154"/>
      <c r="P399" s="154"/>
      <c r="Q399" s="151"/>
    </row>
    <row r="400" spans="1:17" s="102" customFormat="1" x14ac:dyDescent="0.25">
      <c r="A400" s="151"/>
      <c r="B400" s="152"/>
      <c r="C400" s="152"/>
      <c r="D400" s="152"/>
      <c r="E400" s="153"/>
      <c r="F400" s="153"/>
      <c r="G400" s="153"/>
      <c r="H400" s="154"/>
      <c r="I400" s="154"/>
      <c r="J400" s="154"/>
      <c r="K400" s="154"/>
      <c r="L400" s="154"/>
      <c r="M400" s="154"/>
      <c r="N400" s="154"/>
      <c r="O400" s="154"/>
      <c r="P400" s="154"/>
      <c r="Q400" s="151"/>
    </row>
    <row r="401" spans="1:17" s="102" customFormat="1" x14ac:dyDescent="0.25">
      <c r="A401" s="151"/>
      <c r="B401" s="152"/>
      <c r="C401" s="152"/>
      <c r="D401" s="152"/>
      <c r="E401" s="153"/>
      <c r="F401" s="153"/>
      <c r="G401" s="153"/>
      <c r="H401" s="154"/>
      <c r="I401" s="154"/>
      <c r="J401" s="154"/>
      <c r="K401" s="154"/>
      <c r="L401" s="154"/>
      <c r="M401" s="154"/>
      <c r="N401" s="154"/>
      <c r="O401" s="154"/>
      <c r="P401" s="154"/>
      <c r="Q401" s="151"/>
    </row>
    <row r="402" spans="1:17" s="102" customFormat="1" x14ac:dyDescent="0.25">
      <c r="A402" s="151"/>
      <c r="B402" s="152"/>
      <c r="C402" s="152"/>
      <c r="D402" s="152"/>
      <c r="E402" s="153"/>
      <c r="F402" s="153"/>
      <c r="G402" s="153"/>
      <c r="H402" s="154"/>
      <c r="I402" s="154"/>
      <c r="J402" s="154"/>
      <c r="K402" s="154"/>
      <c r="L402" s="154"/>
      <c r="M402" s="154"/>
      <c r="N402" s="154"/>
      <c r="O402" s="154"/>
      <c r="P402" s="154"/>
      <c r="Q402" s="151"/>
    </row>
    <row r="403" spans="1:17" s="102" customFormat="1" x14ac:dyDescent="0.25">
      <c r="A403" s="151"/>
      <c r="B403" s="152"/>
      <c r="C403" s="152"/>
      <c r="D403" s="152"/>
      <c r="E403" s="153"/>
      <c r="F403" s="153"/>
      <c r="G403" s="153"/>
      <c r="H403" s="154"/>
      <c r="I403" s="154"/>
      <c r="J403" s="154"/>
      <c r="K403" s="154"/>
      <c r="L403" s="154"/>
      <c r="M403" s="154"/>
      <c r="N403" s="154"/>
      <c r="O403" s="154"/>
      <c r="P403" s="154"/>
      <c r="Q403" s="151"/>
    </row>
    <row r="404" spans="1:17" s="102" customFormat="1" x14ac:dyDescent="0.25">
      <c r="A404" s="151"/>
      <c r="B404" s="152"/>
      <c r="C404" s="152"/>
      <c r="D404" s="152"/>
      <c r="E404" s="153"/>
      <c r="F404" s="153"/>
      <c r="G404" s="153"/>
      <c r="H404" s="154"/>
      <c r="I404" s="154"/>
      <c r="J404" s="154"/>
      <c r="K404" s="154"/>
      <c r="L404" s="154"/>
      <c r="M404" s="154"/>
      <c r="N404" s="154"/>
      <c r="O404" s="154"/>
      <c r="P404" s="154"/>
      <c r="Q404" s="151"/>
    </row>
    <row r="405" spans="1:17" s="102" customFormat="1" x14ac:dyDescent="0.25">
      <c r="A405" s="151"/>
      <c r="B405" s="152"/>
      <c r="C405" s="152"/>
      <c r="D405" s="152"/>
      <c r="E405" s="153"/>
      <c r="F405" s="153"/>
      <c r="G405" s="153"/>
      <c r="H405" s="154"/>
      <c r="I405" s="154"/>
      <c r="J405" s="154"/>
      <c r="K405" s="154"/>
      <c r="L405" s="154"/>
      <c r="M405" s="154"/>
      <c r="N405" s="154"/>
      <c r="O405" s="154"/>
      <c r="P405" s="154"/>
      <c r="Q405" s="151"/>
    </row>
    <row r="406" spans="1:17" s="102" customFormat="1" x14ac:dyDescent="0.25">
      <c r="A406" s="151"/>
      <c r="B406" s="152"/>
      <c r="C406" s="152"/>
      <c r="D406" s="152"/>
      <c r="E406" s="153"/>
      <c r="F406" s="153"/>
      <c r="G406" s="153"/>
      <c r="H406" s="154"/>
      <c r="I406" s="154"/>
      <c r="J406" s="154"/>
      <c r="K406" s="154"/>
      <c r="L406" s="154"/>
      <c r="M406" s="154"/>
      <c r="N406" s="154"/>
      <c r="O406" s="154"/>
      <c r="P406" s="154"/>
      <c r="Q406" s="151"/>
    </row>
    <row r="407" spans="1:17" s="102" customFormat="1" x14ac:dyDescent="0.25">
      <c r="A407" s="151"/>
      <c r="B407" s="152"/>
      <c r="C407" s="152"/>
      <c r="D407" s="152"/>
      <c r="E407" s="153"/>
      <c r="F407" s="153"/>
      <c r="G407" s="153"/>
      <c r="H407" s="154"/>
      <c r="I407" s="154"/>
      <c r="J407" s="154"/>
      <c r="K407" s="154"/>
      <c r="L407" s="154"/>
      <c r="M407" s="154"/>
      <c r="N407" s="154"/>
      <c r="O407" s="154"/>
      <c r="P407" s="154"/>
      <c r="Q407" s="151"/>
    </row>
    <row r="408" spans="1:17" s="102" customFormat="1" x14ac:dyDescent="0.25">
      <c r="A408" s="151"/>
      <c r="B408" s="152"/>
      <c r="C408" s="152"/>
      <c r="D408" s="152"/>
      <c r="E408" s="153"/>
      <c r="F408" s="153"/>
      <c r="G408" s="153"/>
      <c r="H408" s="154"/>
      <c r="I408" s="154"/>
      <c r="J408" s="154"/>
      <c r="K408" s="154"/>
      <c r="L408" s="154"/>
      <c r="M408" s="154"/>
      <c r="N408" s="154"/>
      <c r="O408" s="154"/>
      <c r="P408" s="154"/>
      <c r="Q408" s="151"/>
    </row>
    <row r="409" spans="1:17" s="102" customFormat="1" x14ac:dyDescent="0.25">
      <c r="A409" s="151"/>
      <c r="B409" s="152"/>
      <c r="C409" s="152"/>
      <c r="D409" s="152"/>
      <c r="E409" s="153"/>
      <c r="F409" s="153"/>
      <c r="G409" s="153"/>
      <c r="H409" s="154"/>
      <c r="I409" s="154"/>
      <c r="J409" s="154"/>
      <c r="K409" s="154"/>
      <c r="L409" s="154"/>
      <c r="M409" s="154"/>
      <c r="N409" s="154"/>
      <c r="O409" s="154"/>
      <c r="P409" s="154"/>
      <c r="Q409" s="151"/>
    </row>
    <row r="410" spans="1:17" s="102" customFormat="1" x14ac:dyDescent="0.25">
      <c r="A410" s="151"/>
      <c r="B410" s="152"/>
      <c r="C410" s="152"/>
      <c r="D410" s="152"/>
      <c r="E410" s="153"/>
      <c r="F410" s="153"/>
      <c r="G410" s="153"/>
      <c r="H410" s="154"/>
      <c r="I410" s="154"/>
      <c r="J410" s="154"/>
      <c r="K410" s="154"/>
      <c r="L410" s="154"/>
      <c r="M410" s="154"/>
      <c r="N410" s="154"/>
      <c r="O410" s="154"/>
      <c r="P410" s="154"/>
      <c r="Q410" s="151"/>
    </row>
    <row r="411" spans="1:17" s="102" customFormat="1" x14ac:dyDescent="0.25">
      <c r="A411" s="151"/>
      <c r="B411" s="152"/>
      <c r="C411" s="152"/>
      <c r="D411" s="152"/>
      <c r="E411" s="153"/>
      <c r="F411" s="153"/>
      <c r="G411" s="153"/>
      <c r="H411" s="154"/>
      <c r="I411" s="154"/>
      <c r="J411" s="154"/>
      <c r="K411" s="154"/>
      <c r="L411" s="154"/>
      <c r="M411" s="154"/>
      <c r="N411" s="154"/>
      <c r="O411" s="154"/>
      <c r="P411" s="154"/>
      <c r="Q411" s="151"/>
    </row>
    <row r="412" spans="1:17" s="102" customFormat="1" x14ac:dyDescent="0.25">
      <c r="A412" s="151"/>
      <c r="B412" s="152"/>
      <c r="C412" s="152"/>
      <c r="D412" s="152"/>
      <c r="E412" s="153"/>
      <c r="F412" s="153"/>
      <c r="G412" s="153"/>
      <c r="H412" s="154"/>
      <c r="I412" s="154"/>
      <c r="J412" s="154"/>
      <c r="K412" s="154"/>
      <c r="L412" s="154"/>
      <c r="M412" s="154"/>
      <c r="N412" s="154"/>
      <c r="O412" s="154"/>
      <c r="P412" s="154"/>
      <c r="Q412" s="151"/>
    </row>
    <row r="413" spans="1:17" s="102" customFormat="1" x14ac:dyDescent="0.25">
      <c r="A413" s="151"/>
      <c r="B413" s="152"/>
      <c r="C413" s="152"/>
      <c r="D413" s="152"/>
      <c r="E413" s="153"/>
      <c r="F413" s="153"/>
      <c r="G413" s="153"/>
      <c r="H413" s="154"/>
      <c r="I413" s="154"/>
      <c r="J413" s="154"/>
      <c r="K413" s="154"/>
      <c r="L413" s="154"/>
      <c r="M413" s="154"/>
      <c r="N413" s="154"/>
      <c r="O413" s="154"/>
      <c r="P413" s="154"/>
      <c r="Q413" s="151"/>
    </row>
    <row r="414" spans="1:17" s="102" customFormat="1" x14ac:dyDescent="0.25">
      <c r="A414" s="151"/>
      <c r="B414" s="152"/>
      <c r="C414" s="152"/>
      <c r="D414" s="152"/>
      <c r="E414" s="153"/>
      <c r="F414" s="153"/>
      <c r="G414" s="153"/>
      <c r="H414" s="154"/>
      <c r="I414" s="154"/>
      <c r="J414" s="154"/>
      <c r="K414" s="154"/>
      <c r="L414" s="154"/>
      <c r="M414" s="154"/>
      <c r="N414" s="154"/>
      <c r="O414" s="154"/>
      <c r="P414" s="154"/>
      <c r="Q414" s="151"/>
    </row>
    <row r="415" spans="1:17" s="102" customFormat="1" x14ac:dyDescent="0.25">
      <c r="A415" s="151"/>
      <c r="B415" s="152"/>
      <c r="C415" s="152"/>
      <c r="D415" s="152"/>
      <c r="E415" s="153"/>
      <c r="F415" s="153"/>
      <c r="G415" s="153"/>
      <c r="H415" s="154"/>
      <c r="I415" s="154"/>
      <c r="J415" s="154"/>
      <c r="K415" s="154"/>
      <c r="L415" s="154"/>
      <c r="M415" s="154"/>
      <c r="N415" s="154"/>
      <c r="O415" s="154"/>
      <c r="P415" s="154"/>
      <c r="Q415" s="151"/>
    </row>
    <row r="416" spans="1:17" s="102" customFormat="1" x14ac:dyDescent="0.25">
      <c r="A416" s="151"/>
      <c r="B416" s="152"/>
      <c r="C416" s="152"/>
      <c r="D416" s="152"/>
      <c r="E416" s="153"/>
      <c r="F416" s="153"/>
      <c r="G416" s="153"/>
      <c r="H416" s="154"/>
      <c r="I416" s="154"/>
      <c r="J416" s="154"/>
      <c r="K416" s="154"/>
      <c r="L416" s="154"/>
      <c r="M416" s="154"/>
      <c r="N416" s="154"/>
      <c r="O416" s="154"/>
      <c r="P416" s="154"/>
      <c r="Q416" s="151"/>
    </row>
    <row r="417" spans="1:17" s="102" customFormat="1" x14ac:dyDescent="0.25">
      <c r="A417" s="151"/>
      <c r="B417" s="152"/>
      <c r="C417" s="152"/>
      <c r="D417" s="152"/>
      <c r="E417" s="153"/>
      <c r="F417" s="153"/>
      <c r="G417" s="153"/>
      <c r="H417" s="154"/>
      <c r="I417" s="154"/>
      <c r="J417" s="154"/>
      <c r="K417" s="154"/>
      <c r="L417" s="154"/>
      <c r="M417" s="154"/>
      <c r="N417" s="154"/>
      <c r="O417" s="154"/>
      <c r="P417" s="154"/>
      <c r="Q417" s="151"/>
    </row>
    <row r="418" spans="1:17" s="102" customFormat="1" x14ac:dyDescent="0.25">
      <c r="A418" s="151"/>
      <c r="B418" s="152"/>
      <c r="C418" s="152"/>
      <c r="D418" s="152"/>
      <c r="E418" s="153"/>
      <c r="F418" s="153"/>
      <c r="G418" s="153"/>
      <c r="H418" s="154"/>
      <c r="I418" s="154"/>
      <c r="J418" s="154"/>
      <c r="K418" s="154"/>
      <c r="L418" s="154"/>
      <c r="M418" s="154"/>
      <c r="N418" s="154"/>
      <c r="O418" s="154"/>
      <c r="P418" s="154"/>
      <c r="Q418" s="151"/>
    </row>
    <row r="419" spans="1:17" s="102" customFormat="1" x14ac:dyDescent="0.25">
      <c r="A419" s="151"/>
      <c r="B419" s="152"/>
      <c r="C419" s="152"/>
      <c r="D419" s="152"/>
      <c r="E419" s="153"/>
      <c r="F419" s="153"/>
      <c r="G419" s="153"/>
      <c r="H419" s="154"/>
      <c r="I419" s="154"/>
      <c r="J419" s="154"/>
      <c r="K419" s="154"/>
      <c r="L419" s="154"/>
      <c r="M419" s="154"/>
      <c r="N419" s="154"/>
      <c r="O419" s="154"/>
      <c r="P419" s="154"/>
      <c r="Q419" s="151"/>
    </row>
    <row r="420" spans="1:17" s="102" customFormat="1" x14ac:dyDescent="0.25">
      <c r="A420" s="151"/>
      <c r="B420" s="152"/>
      <c r="C420" s="152"/>
      <c r="D420" s="152"/>
      <c r="E420" s="153"/>
      <c r="F420" s="153"/>
      <c r="G420" s="153"/>
      <c r="H420" s="154"/>
      <c r="I420" s="154"/>
      <c r="J420" s="154"/>
      <c r="K420" s="154"/>
      <c r="L420" s="154"/>
      <c r="M420" s="154"/>
      <c r="N420" s="154"/>
      <c r="O420" s="154"/>
      <c r="P420" s="154"/>
      <c r="Q420" s="151"/>
    </row>
    <row r="421" spans="1:17" s="102" customFormat="1" x14ac:dyDescent="0.25">
      <c r="A421" s="151"/>
      <c r="B421" s="152"/>
      <c r="C421" s="152"/>
      <c r="D421" s="152"/>
      <c r="E421" s="153"/>
      <c r="F421" s="153"/>
      <c r="G421" s="153"/>
      <c r="H421" s="154"/>
      <c r="I421" s="154"/>
      <c r="J421" s="154"/>
      <c r="K421" s="154"/>
      <c r="L421" s="154"/>
      <c r="M421" s="154"/>
      <c r="N421" s="154"/>
      <c r="O421" s="154"/>
      <c r="P421" s="154"/>
      <c r="Q421" s="151"/>
    </row>
    <row r="422" spans="1:17" s="102" customFormat="1" x14ac:dyDescent="0.25">
      <c r="A422" s="151"/>
      <c r="B422" s="152"/>
      <c r="C422" s="152"/>
      <c r="D422" s="152"/>
      <c r="E422" s="153"/>
      <c r="F422" s="153"/>
      <c r="G422" s="153"/>
      <c r="H422" s="154"/>
      <c r="I422" s="154"/>
      <c r="J422" s="154"/>
      <c r="K422" s="154"/>
      <c r="L422" s="154"/>
      <c r="M422" s="154"/>
      <c r="N422" s="154"/>
      <c r="O422" s="154"/>
      <c r="P422" s="154"/>
      <c r="Q422" s="151"/>
    </row>
    <row r="423" spans="1:17" s="102" customFormat="1" x14ac:dyDescent="0.25">
      <c r="A423" s="151"/>
      <c r="B423" s="152"/>
      <c r="C423" s="152"/>
      <c r="D423" s="152"/>
      <c r="E423" s="153"/>
      <c r="F423" s="153"/>
      <c r="G423" s="153"/>
      <c r="H423" s="154"/>
      <c r="I423" s="154"/>
      <c r="J423" s="154"/>
      <c r="K423" s="154"/>
      <c r="L423" s="154"/>
      <c r="M423" s="154"/>
      <c r="N423" s="154"/>
      <c r="O423" s="154"/>
      <c r="P423" s="154"/>
      <c r="Q423" s="151"/>
    </row>
    <row r="424" spans="1:17" s="102" customFormat="1" x14ac:dyDescent="0.25">
      <c r="A424" s="151"/>
      <c r="B424" s="152"/>
      <c r="C424" s="152"/>
      <c r="D424" s="152"/>
      <c r="E424" s="153"/>
      <c r="F424" s="153"/>
      <c r="G424" s="153"/>
      <c r="H424" s="154"/>
      <c r="I424" s="154"/>
      <c r="J424" s="154"/>
      <c r="K424" s="154"/>
      <c r="L424" s="154"/>
      <c r="M424" s="154"/>
      <c r="N424" s="154"/>
      <c r="O424" s="154"/>
      <c r="P424" s="154"/>
      <c r="Q424" s="151"/>
    </row>
    <row r="425" spans="1:17" s="102" customFormat="1" x14ac:dyDescent="0.25">
      <c r="A425" s="151"/>
      <c r="B425" s="152"/>
      <c r="C425" s="152"/>
      <c r="D425" s="152"/>
      <c r="E425" s="153"/>
      <c r="F425" s="153"/>
      <c r="G425" s="153"/>
      <c r="H425" s="154"/>
      <c r="I425" s="154"/>
      <c r="J425" s="154"/>
      <c r="K425" s="154"/>
      <c r="L425" s="154"/>
      <c r="M425" s="154"/>
      <c r="N425" s="154"/>
      <c r="O425" s="154"/>
      <c r="P425" s="154"/>
      <c r="Q425" s="151"/>
    </row>
    <row r="426" spans="1:17" s="102" customFormat="1" x14ac:dyDescent="0.25">
      <c r="A426" s="151"/>
      <c r="B426" s="152"/>
      <c r="C426" s="152"/>
      <c r="D426" s="152"/>
      <c r="E426" s="153"/>
      <c r="F426" s="153"/>
      <c r="G426" s="153"/>
      <c r="H426" s="154"/>
      <c r="I426" s="154"/>
      <c r="J426" s="154"/>
      <c r="K426" s="154"/>
      <c r="L426" s="154"/>
      <c r="M426" s="154"/>
      <c r="N426" s="154"/>
      <c r="O426" s="154"/>
      <c r="P426" s="154"/>
      <c r="Q426" s="151"/>
    </row>
    <row r="427" spans="1:17" s="102" customFormat="1" x14ac:dyDescent="0.25">
      <c r="A427" s="151"/>
      <c r="B427" s="152"/>
      <c r="C427" s="152"/>
      <c r="D427" s="152"/>
      <c r="E427" s="153"/>
      <c r="F427" s="153"/>
      <c r="G427" s="153"/>
      <c r="H427" s="154"/>
      <c r="I427" s="154"/>
      <c r="J427" s="154"/>
      <c r="K427" s="154"/>
      <c r="L427" s="154"/>
      <c r="M427" s="154"/>
      <c r="N427" s="154"/>
      <c r="O427" s="154"/>
      <c r="P427" s="154"/>
      <c r="Q427" s="151"/>
    </row>
    <row r="428" spans="1:17" s="102" customFormat="1" x14ac:dyDescent="0.25">
      <c r="A428" s="151"/>
      <c r="B428" s="152"/>
      <c r="C428" s="152"/>
      <c r="D428" s="152"/>
      <c r="E428" s="153"/>
      <c r="F428" s="153"/>
      <c r="G428" s="153"/>
      <c r="H428" s="154"/>
      <c r="I428" s="154"/>
      <c r="J428" s="154"/>
      <c r="K428" s="154"/>
      <c r="L428" s="154"/>
      <c r="M428" s="154"/>
      <c r="N428" s="154"/>
      <c r="O428" s="154"/>
      <c r="P428" s="154"/>
      <c r="Q428" s="151"/>
    </row>
    <row r="429" spans="1:17" s="102" customFormat="1" x14ac:dyDescent="0.25">
      <c r="A429" s="151"/>
      <c r="B429" s="152"/>
      <c r="C429" s="152"/>
      <c r="D429" s="152"/>
      <c r="E429" s="153"/>
      <c r="F429" s="153"/>
      <c r="G429" s="153"/>
      <c r="H429" s="154"/>
      <c r="I429" s="154"/>
      <c r="J429" s="154"/>
      <c r="K429" s="154"/>
      <c r="L429" s="154"/>
      <c r="M429" s="154"/>
      <c r="N429" s="154"/>
      <c r="O429" s="154"/>
      <c r="P429" s="154"/>
      <c r="Q429" s="151"/>
    </row>
    <row r="430" spans="1:17" s="102" customFormat="1" x14ac:dyDescent="0.25">
      <c r="A430" s="151"/>
      <c r="B430" s="152"/>
      <c r="C430" s="152"/>
      <c r="D430" s="152"/>
      <c r="E430" s="153"/>
      <c r="F430" s="153"/>
      <c r="G430" s="153"/>
      <c r="H430" s="154"/>
      <c r="I430" s="154"/>
      <c r="J430" s="154"/>
      <c r="K430" s="154"/>
      <c r="L430" s="154"/>
      <c r="M430" s="154"/>
      <c r="N430" s="154"/>
      <c r="O430" s="154"/>
      <c r="P430" s="154"/>
      <c r="Q430" s="151"/>
    </row>
    <row r="431" spans="1:17" s="102" customFormat="1" x14ac:dyDescent="0.25">
      <c r="A431" s="151"/>
      <c r="B431" s="152"/>
      <c r="C431" s="152"/>
      <c r="D431" s="152"/>
      <c r="E431" s="153"/>
      <c r="F431" s="153"/>
      <c r="G431" s="153"/>
      <c r="H431" s="154"/>
      <c r="I431" s="154"/>
      <c r="J431" s="154"/>
      <c r="K431" s="154"/>
      <c r="L431" s="154"/>
      <c r="M431" s="154"/>
      <c r="N431" s="154"/>
      <c r="O431" s="154"/>
      <c r="P431" s="154"/>
      <c r="Q431" s="151"/>
    </row>
    <row r="432" spans="1:17" s="102" customFormat="1" x14ac:dyDescent="0.25">
      <c r="A432" s="151"/>
      <c r="B432" s="152"/>
      <c r="C432" s="152"/>
      <c r="D432" s="152"/>
      <c r="E432" s="153"/>
      <c r="F432" s="153"/>
      <c r="G432" s="153"/>
      <c r="H432" s="154"/>
      <c r="I432" s="154"/>
      <c r="J432" s="154"/>
      <c r="K432" s="154"/>
      <c r="L432" s="154"/>
      <c r="M432" s="154"/>
      <c r="N432" s="154"/>
      <c r="O432" s="154"/>
      <c r="P432" s="154"/>
      <c r="Q432" s="151"/>
    </row>
    <row r="433" spans="1:17" s="102" customFormat="1" x14ac:dyDescent="0.25">
      <c r="A433" s="151"/>
      <c r="B433" s="152"/>
      <c r="C433" s="152"/>
      <c r="D433" s="152"/>
      <c r="E433" s="153"/>
      <c r="F433" s="153"/>
      <c r="G433" s="153"/>
      <c r="H433" s="154"/>
      <c r="I433" s="154"/>
      <c r="J433" s="154"/>
      <c r="K433" s="154"/>
      <c r="L433" s="154"/>
      <c r="M433" s="154"/>
      <c r="N433" s="154"/>
      <c r="O433" s="154"/>
      <c r="P433" s="154"/>
      <c r="Q433" s="151"/>
    </row>
    <row r="434" spans="1:17" s="102" customFormat="1" x14ac:dyDescent="0.25">
      <c r="A434" s="151"/>
      <c r="B434" s="152"/>
      <c r="C434" s="152"/>
      <c r="D434" s="152"/>
      <c r="E434" s="153"/>
      <c r="F434" s="153"/>
      <c r="G434" s="153"/>
      <c r="H434" s="154"/>
      <c r="I434" s="154"/>
      <c r="J434" s="154"/>
      <c r="K434" s="154"/>
      <c r="L434" s="154"/>
      <c r="M434" s="154"/>
      <c r="N434" s="154"/>
      <c r="O434" s="154"/>
      <c r="P434" s="154"/>
      <c r="Q434" s="151"/>
    </row>
    <row r="435" spans="1:17" s="102" customFormat="1" x14ac:dyDescent="0.25">
      <c r="A435" s="151"/>
      <c r="B435" s="152"/>
      <c r="C435" s="152"/>
      <c r="D435" s="152"/>
      <c r="E435" s="153"/>
      <c r="F435" s="153"/>
      <c r="G435" s="153"/>
      <c r="H435" s="154"/>
      <c r="I435" s="154"/>
      <c r="J435" s="154"/>
      <c r="K435" s="154"/>
      <c r="L435" s="154"/>
      <c r="M435" s="154"/>
      <c r="N435" s="154"/>
      <c r="O435" s="154"/>
      <c r="P435" s="154"/>
      <c r="Q435" s="151"/>
    </row>
    <row r="436" spans="1:17" s="102" customFormat="1" x14ac:dyDescent="0.25">
      <c r="A436" s="151"/>
      <c r="B436" s="152"/>
      <c r="C436" s="152"/>
      <c r="D436" s="152"/>
      <c r="E436" s="153"/>
      <c r="F436" s="153"/>
      <c r="G436" s="153"/>
      <c r="H436" s="154"/>
      <c r="I436" s="154"/>
      <c r="J436" s="154"/>
      <c r="K436" s="154"/>
      <c r="L436" s="154"/>
      <c r="M436" s="154"/>
      <c r="N436" s="154"/>
      <c r="O436" s="154"/>
      <c r="P436" s="154"/>
      <c r="Q436" s="151"/>
    </row>
    <row r="437" spans="1:17" s="102" customFormat="1" x14ac:dyDescent="0.25">
      <c r="A437" s="151"/>
      <c r="B437" s="152"/>
      <c r="C437" s="152"/>
      <c r="D437" s="152"/>
      <c r="E437" s="153"/>
      <c r="F437" s="153"/>
      <c r="G437" s="153"/>
      <c r="H437" s="154"/>
      <c r="I437" s="154"/>
      <c r="J437" s="154"/>
      <c r="K437" s="154"/>
      <c r="L437" s="154"/>
      <c r="M437" s="154"/>
      <c r="N437" s="154"/>
      <c r="O437" s="154"/>
      <c r="P437" s="154"/>
      <c r="Q437" s="151"/>
    </row>
    <row r="438" spans="1:17" s="102" customFormat="1" x14ac:dyDescent="0.25">
      <c r="A438" s="151"/>
      <c r="B438" s="152"/>
      <c r="C438" s="152"/>
      <c r="D438" s="152"/>
      <c r="E438" s="153"/>
      <c r="F438" s="153"/>
      <c r="G438" s="153"/>
      <c r="H438" s="154"/>
      <c r="I438" s="154"/>
      <c r="J438" s="154"/>
      <c r="K438" s="154"/>
      <c r="L438" s="154"/>
      <c r="M438" s="154"/>
      <c r="N438" s="154"/>
      <c r="O438" s="154"/>
      <c r="P438" s="154"/>
      <c r="Q438" s="151"/>
    </row>
    <row r="439" spans="1:17" s="102" customFormat="1" x14ac:dyDescent="0.25">
      <c r="A439" s="151"/>
      <c r="B439" s="152"/>
      <c r="C439" s="152"/>
      <c r="D439" s="152"/>
      <c r="E439" s="153"/>
      <c r="F439" s="153"/>
      <c r="G439" s="153"/>
      <c r="H439" s="154"/>
      <c r="I439" s="154"/>
      <c r="J439" s="154"/>
      <c r="K439" s="154"/>
      <c r="L439" s="154"/>
      <c r="M439" s="154"/>
      <c r="N439" s="154"/>
      <c r="O439" s="154"/>
      <c r="P439" s="154"/>
      <c r="Q439" s="151"/>
    </row>
    <row r="440" spans="1:17" s="102" customFormat="1" x14ac:dyDescent="0.25">
      <c r="A440" s="151"/>
      <c r="B440" s="152"/>
      <c r="C440" s="152"/>
      <c r="D440" s="152"/>
      <c r="E440" s="153"/>
      <c r="F440" s="153"/>
      <c r="G440" s="153"/>
      <c r="H440" s="154"/>
      <c r="I440" s="154"/>
      <c r="J440" s="154"/>
      <c r="K440" s="154"/>
      <c r="L440" s="154"/>
      <c r="M440" s="154"/>
      <c r="N440" s="154"/>
      <c r="O440" s="154"/>
      <c r="P440" s="154"/>
      <c r="Q440" s="151"/>
    </row>
    <row r="441" spans="1:17" s="102" customFormat="1" x14ac:dyDescent="0.25">
      <c r="A441" s="151"/>
      <c r="B441" s="152"/>
      <c r="C441" s="152"/>
      <c r="D441" s="152"/>
      <c r="E441" s="153"/>
      <c r="F441" s="153"/>
      <c r="G441" s="153"/>
      <c r="H441" s="154"/>
      <c r="I441" s="154"/>
      <c r="J441" s="154"/>
      <c r="K441" s="154"/>
      <c r="L441" s="154"/>
      <c r="M441" s="154"/>
      <c r="N441" s="154"/>
      <c r="O441" s="154"/>
      <c r="P441" s="154"/>
      <c r="Q441" s="151"/>
    </row>
    <row r="442" spans="1:17" s="102" customFormat="1" x14ac:dyDescent="0.25">
      <c r="A442" s="151"/>
      <c r="B442" s="152"/>
      <c r="C442" s="152"/>
      <c r="D442" s="152"/>
      <c r="E442" s="153"/>
      <c r="F442" s="153"/>
      <c r="G442" s="153"/>
      <c r="H442" s="154"/>
      <c r="I442" s="154"/>
      <c r="J442" s="154"/>
      <c r="K442" s="154"/>
      <c r="L442" s="154"/>
      <c r="M442" s="154"/>
      <c r="N442" s="154"/>
      <c r="O442" s="154"/>
      <c r="P442" s="154"/>
      <c r="Q442" s="151"/>
    </row>
    <row r="443" spans="1:17" s="102" customFormat="1" x14ac:dyDescent="0.25">
      <c r="A443" s="151"/>
      <c r="B443" s="152"/>
      <c r="C443" s="152"/>
      <c r="D443" s="152"/>
      <c r="E443" s="153"/>
      <c r="F443" s="153"/>
      <c r="G443" s="153"/>
      <c r="H443" s="154"/>
      <c r="I443" s="154"/>
      <c r="J443" s="154"/>
      <c r="K443" s="154"/>
      <c r="L443" s="154"/>
      <c r="M443" s="154"/>
      <c r="N443" s="154"/>
      <c r="O443" s="154"/>
      <c r="P443" s="154"/>
      <c r="Q443" s="151"/>
    </row>
    <row r="444" spans="1:17" s="102" customFormat="1" x14ac:dyDescent="0.25">
      <c r="A444" s="151"/>
      <c r="B444" s="152"/>
      <c r="C444" s="152"/>
      <c r="D444" s="152"/>
      <c r="E444" s="153"/>
      <c r="F444" s="153"/>
      <c r="G444" s="153"/>
      <c r="H444" s="154"/>
      <c r="I444" s="154"/>
      <c r="J444" s="154"/>
      <c r="K444" s="154"/>
      <c r="L444" s="154"/>
      <c r="M444" s="154"/>
      <c r="N444" s="154"/>
      <c r="O444" s="154"/>
      <c r="P444" s="154"/>
      <c r="Q444" s="151"/>
    </row>
    <row r="445" spans="1:17" s="102" customFormat="1" x14ac:dyDescent="0.25">
      <c r="A445" s="151"/>
      <c r="B445" s="152"/>
      <c r="C445" s="152"/>
      <c r="D445" s="152"/>
      <c r="E445" s="153"/>
      <c r="F445" s="153"/>
      <c r="G445" s="153"/>
      <c r="H445" s="154"/>
      <c r="I445" s="154"/>
      <c r="J445" s="154"/>
      <c r="K445" s="154"/>
      <c r="L445" s="154"/>
      <c r="M445" s="154"/>
      <c r="N445" s="154"/>
      <c r="O445" s="154"/>
      <c r="P445" s="154"/>
      <c r="Q445" s="151"/>
    </row>
    <row r="446" spans="1:17" s="102" customFormat="1" x14ac:dyDescent="0.25">
      <c r="A446" s="151"/>
      <c r="B446" s="152"/>
      <c r="C446" s="152"/>
      <c r="D446" s="152"/>
      <c r="E446" s="153"/>
      <c r="F446" s="153"/>
      <c r="G446" s="153"/>
      <c r="H446" s="154"/>
      <c r="I446" s="154"/>
      <c r="J446" s="154"/>
      <c r="K446" s="154"/>
      <c r="L446" s="154"/>
      <c r="M446" s="154"/>
      <c r="N446" s="154"/>
      <c r="O446" s="154"/>
      <c r="P446" s="154"/>
      <c r="Q446" s="151"/>
    </row>
    <row r="447" spans="1:17" s="102" customFormat="1" x14ac:dyDescent="0.25">
      <c r="A447" s="151"/>
      <c r="B447" s="152"/>
      <c r="C447" s="152"/>
      <c r="D447" s="152"/>
      <c r="E447" s="153"/>
      <c r="F447" s="153"/>
      <c r="G447" s="153"/>
      <c r="H447" s="154"/>
      <c r="I447" s="154"/>
      <c r="J447" s="154"/>
      <c r="K447" s="154"/>
      <c r="L447" s="154"/>
      <c r="M447" s="154"/>
      <c r="N447" s="154"/>
      <c r="O447" s="154"/>
      <c r="P447" s="154"/>
      <c r="Q447" s="151"/>
    </row>
    <row r="448" spans="1:17" s="102" customFormat="1" x14ac:dyDescent="0.25">
      <c r="A448" s="151"/>
      <c r="B448" s="152"/>
      <c r="C448" s="152"/>
      <c r="D448" s="152"/>
      <c r="E448" s="153"/>
      <c r="F448" s="153"/>
      <c r="G448" s="153"/>
      <c r="H448" s="154"/>
      <c r="I448" s="154"/>
      <c r="J448" s="154"/>
      <c r="K448" s="154"/>
      <c r="L448" s="154"/>
      <c r="M448" s="154"/>
      <c r="N448" s="154"/>
      <c r="O448" s="154"/>
      <c r="P448" s="154"/>
      <c r="Q448" s="151"/>
    </row>
    <row r="449" spans="1:17" s="102" customFormat="1" x14ac:dyDescent="0.25">
      <c r="A449" s="151"/>
      <c r="B449" s="152"/>
      <c r="C449" s="152"/>
      <c r="D449" s="152"/>
      <c r="E449" s="153"/>
      <c r="F449" s="153"/>
      <c r="G449" s="153"/>
      <c r="H449" s="154"/>
      <c r="I449" s="154"/>
      <c r="J449" s="154"/>
      <c r="K449" s="154"/>
      <c r="L449" s="154"/>
      <c r="M449" s="154"/>
      <c r="N449" s="154"/>
      <c r="O449" s="154"/>
      <c r="P449" s="154"/>
      <c r="Q449" s="151"/>
    </row>
    <row r="450" spans="1:17" s="102" customFormat="1" x14ac:dyDescent="0.25">
      <c r="A450" s="151"/>
      <c r="B450" s="152"/>
      <c r="C450" s="152"/>
      <c r="D450" s="152"/>
      <c r="E450" s="153"/>
      <c r="F450" s="153"/>
      <c r="G450" s="153"/>
      <c r="H450" s="154"/>
      <c r="I450" s="154"/>
      <c r="J450" s="154"/>
      <c r="K450" s="154"/>
      <c r="L450" s="154"/>
      <c r="M450" s="154"/>
      <c r="N450" s="154"/>
      <c r="O450" s="154"/>
      <c r="P450" s="154"/>
      <c r="Q450" s="151"/>
    </row>
    <row r="451" spans="1:17" s="102" customFormat="1" x14ac:dyDescent="0.25">
      <c r="A451" s="151"/>
      <c r="B451" s="152"/>
      <c r="C451" s="152"/>
      <c r="D451" s="152"/>
      <c r="E451" s="153"/>
      <c r="F451" s="153"/>
      <c r="G451" s="153"/>
      <c r="H451" s="154"/>
      <c r="I451" s="154"/>
      <c r="J451" s="154"/>
      <c r="K451" s="154"/>
      <c r="L451" s="154"/>
      <c r="M451" s="154"/>
      <c r="N451" s="154"/>
      <c r="O451" s="154"/>
      <c r="P451" s="154"/>
      <c r="Q451" s="151"/>
    </row>
    <row r="452" spans="1:17" s="102" customFormat="1" x14ac:dyDescent="0.25">
      <c r="A452" s="151"/>
      <c r="B452" s="152"/>
      <c r="C452" s="152"/>
      <c r="D452" s="152"/>
      <c r="E452" s="153"/>
      <c r="F452" s="153"/>
      <c r="G452" s="153"/>
      <c r="H452" s="154"/>
      <c r="I452" s="154"/>
      <c r="J452" s="154"/>
      <c r="K452" s="154"/>
      <c r="L452" s="154"/>
      <c r="M452" s="154"/>
      <c r="N452" s="154"/>
      <c r="O452" s="154"/>
      <c r="P452" s="154"/>
      <c r="Q452" s="151"/>
    </row>
    <row r="453" spans="1:17" s="102" customFormat="1" x14ac:dyDescent="0.25">
      <c r="A453" s="151"/>
      <c r="B453" s="152"/>
      <c r="C453" s="152"/>
      <c r="D453" s="152"/>
      <c r="E453" s="153"/>
      <c r="F453" s="153"/>
      <c r="G453" s="153"/>
      <c r="H453" s="154"/>
      <c r="I453" s="154"/>
      <c r="J453" s="154"/>
      <c r="K453" s="154"/>
      <c r="L453" s="154"/>
      <c r="M453" s="154"/>
      <c r="N453" s="154"/>
      <c r="O453" s="154"/>
      <c r="P453" s="154"/>
      <c r="Q453" s="151"/>
    </row>
    <row r="454" spans="1:17" s="102" customFormat="1" x14ac:dyDescent="0.25">
      <c r="A454" s="151"/>
      <c r="B454" s="152"/>
      <c r="C454" s="152"/>
      <c r="D454" s="152"/>
      <c r="E454" s="153"/>
      <c r="F454" s="153"/>
      <c r="G454" s="153"/>
      <c r="H454" s="154"/>
      <c r="I454" s="154"/>
      <c r="J454" s="154"/>
      <c r="K454" s="154"/>
      <c r="L454" s="154"/>
      <c r="M454" s="154"/>
      <c r="N454" s="154"/>
      <c r="O454" s="154"/>
      <c r="P454" s="154"/>
      <c r="Q454" s="151"/>
    </row>
    <row r="455" spans="1:17" s="102" customFormat="1" x14ac:dyDescent="0.25">
      <c r="A455" s="151"/>
      <c r="B455" s="152"/>
      <c r="C455" s="152"/>
      <c r="D455" s="152"/>
      <c r="E455" s="153"/>
      <c r="F455" s="153"/>
      <c r="G455" s="153"/>
      <c r="H455" s="154"/>
      <c r="I455" s="154"/>
      <c r="J455" s="154"/>
      <c r="K455" s="154"/>
      <c r="L455" s="154"/>
      <c r="M455" s="154"/>
      <c r="N455" s="154"/>
      <c r="O455" s="154"/>
      <c r="P455" s="154"/>
      <c r="Q455" s="151"/>
    </row>
    <row r="456" spans="1:17" s="102" customFormat="1" x14ac:dyDescent="0.25">
      <c r="A456" s="151"/>
      <c r="B456" s="152"/>
      <c r="C456" s="152"/>
      <c r="D456" s="152"/>
      <c r="E456" s="153"/>
      <c r="F456" s="153"/>
      <c r="G456" s="153"/>
      <c r="H456" s="154"/>
      <c r="I456" s="154"/>
      <c r="J456" s="154"/>
      <c r="K456" s="154"/>
      <c r="L456" s="154"/>
      <c r="M456" s="154"/>
      <c r="N456" s="154"/>
      <c r="O456" s="154"/>
      <c r="P456" s="154"/>
      <c r="Q456" s="151"/>
    </row>
    <row r="457" spans="1:17" s="102" customFormat="1" x14ac:dyDescent="0.25">
      <c r="A457" s="151"/>
      <c r="B457" s="152"/>
      <c r="C457" s="152"/>
      <c r="D457" s="152"/>
      <c r="E457" s="153"/>
      <c r="F457" s="153"/>
      <c r="G457" s="153"/>
      <c r="H457" s="154"/>
      <c r="I457" s="154"/>
      <c r="J457" s="154"/>
      <c r="K457" s="154"/>
      <c r="L457" s="154"/>
      <c r="M457" s="154"/>
      <c r="N457" s="154"/>
      <c r="O457" s="154"/>
      <c r="P457" s="154"/>
      <c r="Q457" s="151"/>
    </row>
    <row r="458" spans="1:17" s="102" customFormat="1" x14ac:dyDescent="0.25">
      <c r="A458" s="151"/>
      <c r="B458" s="152"/>
      <c r="C458" s="152"/>
      <c r="D458" s="152"/>
      <c r="E458" s="153"/>
      <c r="F458" s="153"/>
      <c r="G458" s="153"/>
      <c r="H458" s="154"/>
      <c r="I458" s="154"/>
      <c r="J458" s="154"/>
      <c r="K458" s="154"/>
      <c r="L458" s="154"/>
      <c r="M458" s="154"/>
      <c r="N458" s="154"/>
      <c r="O458" s="154"/>
      <c r="P458" s="154"/>
      <c r="Q458" s="151"/>
    </row>
    <row r="459" spans="1:17" s="102" customFormat="1" x14ac:dyDescent="0.25">
      <c r="A459" s="151"/>
      <c r="B459" s="152"/>
      <c r="C459" s="152"/>
      <c r="D459" s="152"/>
      <c r="E459" s="153"/>
      <c r="F459" s="153"/>
      <c r="G459" s="153"/>
      <c r="H459" s="154"/>
      <c r="I459" s="154"/>
      <c r="J459" s="154"/>
      <c r="K459" s="154"/>
      <c r="L459" s="154"/>
      <c r="M459" s="154"/>
      <c r="N459" s="154"/>
      <c r="O459" s="154"/>
      <c r="P459" s="154"/>
      <c r="Q459" s="151"/>
    </row>
    <row r="460" spans="1:17" s="102" customFormat="1" x14ac:dyDescent="0.25">
      <c r="A460" s="151"/>
      <c r="B460" s="152"/>
      <c r="C460" s="152"/>
      <c r="D460" s="152"/>
      <c r="E460" s="153"/>
      <c r="F460" s="153"/>
      <c r="G460" s="153"/>
      <c r="H460" s="154"/>
      <c r="I460" s="154"/>
      <c r="J460" s="154"/>
      <c r="K460" s="154"/>
      <c r="L460" s="154"/>
      <c r="M460" s="154"/>
      <c r="N460" s="154"/>
      <c r="O460" s="154"/>
      <c r="P460" s="154"/>
      <c r="Q460" s="151"/>
    </row>
    <row r="461" spans="1:17" s="102" customFormat="1" x14ac:dyDescent="0.25">
      <c r="A461" s="151"/>
      <c r="B461" s="152"/>
      <c r="C461" s="152"/>
      <c r="D461" s="152"/>
      <c r="E461" s="153"/>
      <c r="F461" s="153"/>
      <c r="G461" s="153"/>
      <c r="H461" s="154"/>
      <c r="I461" s="154"/>
      <c r="J461" s="154"/>
      <c r="K461" s="154"/>
      <c r="L461" s="154"/>
      <c r="M461" s="154"/>
      <c r="N461" s="154"/>
      <c r="O461" s="154"/>
      <c r="P461" s="154"/>
      <c r="Q461" s="151"/>
    </row>
    <row r="462" spans="1:17" s="102" customFormat="1" x14ac:dyDescent="0.25">
      <c r="A462" s="151"/>
      <c r="B462" s="152"/>
      <c r="C462" s="152"/>
      <c r="D462" s="152"/>
      <c r="E462" s="153"/>
      <c r="F462" s="153"/>
      <c r="G462" s="153"/>
      <c r="H462" s="154"/>
      <c r="I462" s="154"/>
      <c r="J462" s="154"/>
      <c r="K462" s="154"/>
      <c r="L462" s="154"/>
      <c r="M462" s="154"/>
      <c r="N462" s="154"/>
      <c r="O462" s="154"/>
      <c r="P462" s="154"/>
      <c r="Q462" s="151"/>
    </row>
    <row r="463" spans="1:17" s="102" customFormat="1" x14ac:dyDescent="0.25">
      <c r="A463" s="151"/>
      <c r="B463" s="152"/>
      <c r="C463" s="152"/>
      <c r="D463" s="152"/>
      <c r="E463" s="153"/>
      <c r="F463" s="153"/>
      <c r="G463" s="153"/>
      <c r="H463" s="154"/>
      <c r="I463" s="154"/>
      <c r="J463" s="154"/>
      <c r="K463" s="154"/>
      <c r="L463" s="154"/>
      <c r="M463" s="154"/>
      <c r="N463" s="154"/>
      <c r="O463" s="154"/>
      <c r="P463" s="154"/>
      <c r="Q463" s="151"/>
    </row>
    <row r="464" spans="1:17" s="102" customFormat="1" x14ac:dyDescent="0.25">
      <c r="A464" s="151"/>
      <c r="B464" s="152"/>
      <c r="C464" s="152"/>
      <c r="D464" s="152"/>
      <c r="E464" s="153"/>
      <c r="F464" s="153"/>
      <c r="G464" s="153"/>
      <c r="H464" s="154"/>
      <c r="I464" s="154"/>
      <c r="J464" s="154"/>
      <c r="K464" s="154"/>
      <c r="L464" s="154"/>
      <c r="M464" s="154"/>
      <c r="N464" s="154"/>
      <c r="O464" s="154"/>
      <c r="P464" s="154"/>
      <c r="Q464" s="151"/>
    </row>
    <row r="465" spans="1:17" s="102" customFormat="1" x14ac:dyDescent="0.25">
      <c r="A465" s="151"/>
      <c r="B465" s="152"/>
      <c r="C465" s="152"/>
      <c r="D465" s="152"/>
      <c r="E465" s="153"/>
      <c r="F465" s="153"/>
      <c r="G465" s="153"/>
      <c r="H465" s="154"/>
      <c r="I465" s="154"/>
      <c r="J465" s="154"/>
      <c r="K465" s="154"/>
      <c r="L465" s="154"/>
      <c r="M465" s="154"/>
      <c r="N465" s="154"/>
      <c r="O465" s="154"/>
      <c r="P465" s="154"/>
      <c r="Q465" s="151"/>
    </row>
    <row r="466" spans="1:17" s="102" customFormat="1" x14ac:dyDescent="0.25">
      <c r="A466" s="151"/>
      <c r="B466" s="152"/>
      <c r="C466" s="152"/>
      <c r="D466" s="152"/>
      <c r="E466" s="153"/>
      <c r="F466" s="153"/>
      <c r="G466" s="153"/>
      <c r="H466" s="154"/>
      <c r="I466" s="154"/>
      <c r="J466" s="154"/>
      <c r="K466" s="154"/>
      <c r="L466" s="154"/>
      <c r="M466" s="154"/>
      <c r="N466" s="154"/>
      <c r="O466" s="154"/>
      <c r="P466" s="154"/>
      <c r="Q466" s="151"/>
    </row>
    <row r="467" spans="1:17" s="102" customFormat="1" x14ac:dyDescent="0.25">
      <c r="A467" s="151"/>
      <c r="B467" s="152"/>
      <c r="C467" s="152"/>
      <c r="D467" s="152"/>
      <c r="E467" s="153"/>
      <c r="F467" s="153"/>
      <c r="G467" s="153"/>
      <c r="H467" s="154"/>
      <c r="I467" s="154"/>
      <c r="J467" s="154"/>
      <c r="K467" s="154"/>
      <c r="L467" s="154"/>
      <c r="M467" s="154"/>
      <c r="N467" s="154"/>
      <c r="O467" s="154"/>
      <c r="P467" s="154"/>
      <c r="Q467" s="151"/>
    </row>
    <row r="468" spans="1:17" s="102" customFormat="1" x14ac:dyDescent="0.25">
      <c r="A468" s="151"/>
      <c r="B468" s="152"/>
      <c r="C468" s="152"/>
      <c r="D468" s="152"/>
      <c r="E468" s="153"/>
      <c r="F468" s="153"/>
      <c r="G468" s="153"/>
      <c r="H468" s="154"/>
      <c r="I468" s="154"/>
      <c r="J468" s="154"/>
      <c r="K468" s="154"/>
      <c r="L468" s="154"/>
      <c r="M468" s="154"/>
      <c r="N468" s="154"/>
      <c r="O468" s="154"/>
      <c r="P468" s="154"/>
      <c r="Q468" s="151"/>
    </row>
    <row r="469" spans="1:17" s="102" customFormat="1" x14ac:dyDescent="0.25">
      <c r="A469" s="151"/>
      <c r="B469" s="152"/>
      <c r="C469" s="152"/>
      <c r="D469" s="152"/>
      <c r="E469" s="153"/>
      <c r="F469" s="153"/>
      <c r="G469" s="153"/>
      <c r="H469" s="154"/>
      <c r="I469" s="154"/>
      <c r="J469" s="154"/>
      <c r="K469" s="154"/>
      <c r="L469" s="154"/>
      <c r="M469" s="154"/>
      <c r="N469" s="154"/>
      <c r="O469" s="154"/>
      <c r="P469" s="154"/>
      <c r="Q469" s="151"/>
    </row>
    <row r="470" spans="1:17" s="102" customFormat="1" x14ac:dyDescent="0.25">
      <c r="A470" s="151"/>
      <c r="B470" s="152"/>
      <c r="C470" s="152"/>
      <c r="D470" s="152"/>
      <c r="E470" s="153"/>
      <c r="F470" s="153"/>
      <c r="G470" s="153"/>
      <c r="H470" s="154"/>
      <c r="I470" s="154"/>
      <c r="J470" s="154"/>
      <c r="K470" s="154"/>
      <c r="L470" s="154"/>
      <c r="M470" s="154"/>
      <c r="N470" s="154"/>
      <c r="O470" s="154"/>
      <c r="P470" s="154"/>
      <c r="Q470" s="151"/>
    </row>
    <row r="471" spans="1:17" s="102" customFormat="1" x14ac:dyDescent="0.25">
      <c r="A471" s="151"/>
      <c r="B471" s="152"/>
      <c r="C471" s="152"/>
      <c r="D471" s="152"/>
      <c r="E471" s="153"/>
      <c r="F471" s="153"/>
      <c r="G471" s="153"/>
      <c r="H471" s="154"/>
      <c r="I471" s="154"/>
      <c r="J471" s="154"/>
      <c r="K471" s="154"/>
      <c r="L471" s="154"/>
      <c r="M471" s="154"/>
      <c r="N471" s="154"/>
      <c r="O471" s="154"/>
      <c r="P471" s="154"/>
      <c r="Q471" s="151"/>
    </row>
    <row r="472" spans="1:17" s="102" customFormat="1" x14ac:dyDescent="0.25">
      <c r="A472" s="151"/>
      <c r="B472" s="152"/>
      <c r="C472" s="152"/>
      <c r="D472" s="152"/>
      <c r="E472" s="153"/>
      <c r="F472" s="153"/>
      <c r="G472" s="153"/>
      <c r="H472" s="154"/>
      <c r="I472" s="154"/>
      <c r="J472" s="154"/>
      <c r="K472" s="154"/>
      <c r="L472" s="154"/>
      <c r="M472" s="154"/>
      <c r="N472" s="154"/>
      <c r="O472" s="154"/>
      <c r="P472" s="154"/>
      <c r="Q472" s="151"/>
    </row>
    <row r="473" spans="1:17" s="102" customFormat="1" x14ac:dyDescent="0.25">
      <c r="A473" s="151"/>
      <c r="B473" s="152"/>
      <c r="C473" s="152"/>
      <c r="D473" s="152"/>
      <c r="E473" s="153"/>
      <c r="F473" s="153"/>
      <c r="G473" s="153"/>
      <c r="H473" s="154"/>
      <c r="I473" s="154"/>
      <c r="J473" s="154"/>
      <c r="K473" s="154"/>
      <c r="L473" s="154"/>
      <c r="M473" s="154"/>
      <c r="N473" s="154"/>
      <c r="O473" s="154"/>
      <c r="P473" s="154"/>
      <c r="Q473" s="151"/>
    </row>
    <row r="474" spans="1:17" s="102" customFormat="1" x14ac:dyDescent="0.25">
      <c r="A474" s="151"/>
      <c r="B474" s="152"/>
      <c r="C474" s="152"/>
      <c r="D474" s="152"/>
      <c r="E474" s="153"/>
      <c r="F474" s="153"/>
      <c r="G474" s="153"/>
      <c r="H474" s="154"/>
      <c r="I474" s="154"/>
      <c r="J474" s="154"/>
      <c r="K474" s="154"/>
      <c r="L474" s="154"/>
      <c r="M474" s="154"/>
      <c r="N474" s="154"/>
      <c r="O474" s="154"/>
      <c r="P474" s="154"/>
      <c r="Q474" s="151"/>
    </row>
    <row r="475" spans="1:17" s="102" customFormat="1" x14ac:dyDescent="0.25">
      <c r="A475" s="151"/>
      <c r="B475" s="152"/>
      <c r="C475" s="152"/>
      <c r="D475" s="152"/>
      <c r="E475" s="153"/>
      <c r="F475" s="153"/>
      <c r="G475" s="153"/>
      <c r="H475" s="154"/>
      <c r="I475" s="154"/>
      <c r="J475" s="154"/>
      <c r="K475" s="154"/>
      <c r="L475" s="154"/>
      <c r="M475" s="154"/>
      <c r="N475" s="154"/>
      <c r="O475" s="154"/>
      <c r="P475" s="154"/>
      <c r="Q475" s="151"/>
    </row>
    <row r="476" spans="1:17" s="102" customFormat="1" x14ac:dyDescent="0.25">
      <c r="A476" s="151"/>
      <c r="B476" s="152"/>
      <c r="C476" s="152"/>
      <c r="D476" s="152"/>
      <c r="E476" s="153"/>
      <c r="F476" s="153"/>
      <c r="G476" s="153"/>
      <c r="H476" s="154"/>
      <c r="I476" s="154"/>
      <c r="J476" s="154"/>
      <c r="K476" s="154"/>
      <c r="L476" s="154"/>
      <c r="M476" s="154"/>
      <c r="N476" s="154"/>
      <c r="O476" s="154"/>
      <c r="P476" s="154"/>
      <c r="Q476" s="151"/>
    </row>
    <row r="477" spans="1:17" s="102" customFormat="1" x14ac:dyDescent="0.25">
      <c r="A477" s="151"/>
      <c r="B477" s="152"/>
      <c r="C477" s="152"/>
      <c r="D477" s="152"/>
      <c r="E477" s="153"/>
      <c r="F477" s="153"/>
      <c r="G477" s="153"/>
      <c r="H477" s="154"/>
      <c r="I477" s="154"/>
      <c r="J477" s="154"/>
      <c r="K477" s="154"/>
      <c r="L477" s="154"/>
      <c r="M477" s="154"/>
      <c r="N477" s="154"/>
      <c r="O477" s="154"/>
      <c r="P477" s="154"/>
      <c r="Q477" s="151"/>
    </row>
    <row r="478" spans="1:17" s="102" customFormat="1" x14ac:dyDescent="0.25">
      <c r="A478" s="151"/>
      <c r="B478" s="152"/>
      <c r="C478" s="152"/>
      <c r="D478" s="152"/>
      <c r="E478" s="153"/>
      <c r="F478" s="153"/>
      <c r="G478" s="153"/>
      <c r="H478" s="154"/>
      <c r="I478" s="154"/>
      <c r="J478" s="154"/>
      <c r="K478" s="154"/>
      <c r="L478" s="154"/>
      <c r="M478" s="154"/>
      <c r="N478" s="154"/>
      <c r="O478" s="154"/>
      <c r="P478" s="154"/>
      <c r="Q478" s="151"/>
    </row>
    <row r="479" spans="1:17" s="102" customFormat="1" x14ac:dyDescent="0.25">
      <c r="A479" s="151"/>
      <c r="B479" s="152"/>
      <c r="C479" s="152"/>
      <c r="D479" s="152"/>
      <c r="E479" s="153"/>
      <c r="F479" s="153"/>
      <c r="G479" s="153"/>
      <c r="H479" s="154"/>
      <c r="I479" s="154"/>
      <c r="J479" s="154"/>
      <c r="K479" s="154"/>
      <c r="L479" s="154"/>
      <c r="M479" s="154"/>
      <c r="N479" s="154"/>
      <c r="O479" s="154"/>
      <c r="P479" s="154"/>
      <c r="Q479" s="151"/>
    </row>
    <row r="480" spans="1:17" s="102" customFormat="1" x14ac:dyDescent="0.25">
      <c r="A480" s="151"/>
      <c r="B480" s="152"/>
      <c r="C480" s="152"/>
      <c r="D480" s="152"/>
      <c r="E480" s="153"/>
      <c r="F480" s="153"/>
      <c r="G480" s="153"/>
      <c r="H480" s="154"/>
      <c r="I480" s="154"/>
      <c r="J480" s="154"/>
      <c r="K480" s="154"/>
      <c r="L480" s="154"/>
      <c r="M480" s="154"/>
      <c r="N480" s="154"/>
      <c r="O480" s="154"/>
      <c r="P480" s="154"/>
      <c r="Q480" s="151"/>
    </row>
    <row r="481" spans="1:17" s="102" customFormat="1" x14ac:dyDescent="0.25">
      <c r="A481" s="151"/>
      <c r="B481" s="152"/>
      <c r="C481" s="152"/>
      <c r="D481" s="152"/>
      <c r="E481" s="153"/>
      <c r="F481" s="153"/>
      <c r="G481" s="153"/>
      <c r="H481" s="154"/>
      <c r="I481" s="154"/>
      <c r="J481" s="154"/>
      <c r="K481" s="154"/>
      <c r="L481" s="154"/>
      <c r="M481" s="154"/>
      <c r="N481" s="154"/>
      <c r="O481" s="154"/>
      <c r="P481" s="154"/>
      <c r="Q481" s="151"/>
    </row>
    <row r="482" spans="1:17" s="102" customFormat="1" x14ac:dyDescent="0.25">
      <c r="A482" s="151"/>
      <c r="B482" s="152"/>
      <c r="C482" s="152"/>
      <c r="D482" s="152"/>
      <c r="E482" s="153"/>
      <c r="F482" s="153"/>
      <c r="G482" s="153"/>
      <c r="H482" s="154"/>
      <c r="I482" s="154"/>
      <c r="J482" s="154"/>
      <c r="K482" s="154"/>
      <c r="L482" s="154"/>
      <c r="M482" s="154"/>
      <c r="N482" s="154"/>
      <c r="O482" s="154"/>
      <c r="P482" s="154"/>
      <c r="Q482" s="151"/>
    </row>
    <row r="483" spans="1:17" s="102" customFormat="1" x14ac:dyDescent="0.25">
      <c r="A483" s="151"/>
      <c r="B483" s="152"/>
      <c r="C483" s="152"/>
      <c r="D483" s="152"/>
      <c r="E483" s="153"/>
      <c r="F483" s="153"/>
      <c r="G483" s="153"/>
      <c r="H483" s="154"/>
      <c r="I483" s="154"/>
      <c r="J483" s="154"/>
      <c r="K483" s="154"/>
      <c r="L483" s="154"/>
      <c r="M483" s="154"/>
      <c r="N483" s="154"/>
      <c r="O483" s="154"/>
      <c r="P483" s="154"/>
      <c r="Q483" s="151"/>
    </row>
    <row r="484" spans="1:17" s="102" customFormat="1" x14ac:dyDescent="0.25">
      <c r="A484" s="151"/>
      <c r="B484" s="152"/>
      <c r="C484" s="152"/>
      <c r="D484" s="152"/>
      <c r="E484" s="153"/>
      <c r="F484" s="153"/>
      <c r="G484" s="153"/>
      <c r="H484" s="154"/>
      <c r="I484" s="154"/>
      <c r="J484" s="154"/>
      <c r="K484" s="154"/>
      <c r="L484" s="154"/>
      <c r="M484" s="154"/>
      <c r="N484" s="154"/>
      <c r="O484" s="154"/>
      <c r="P484" s="154"/>
      <c r="Q484" s="151"/>
    </row>
    <row r="485" spans="1:17" s="102" customFormat="1" x14ac:dyDescent="0.25">
      <c r="A485" s="151"/>
      <c r="B485" s="152"/>
      <c r="C485" s="152"/>
      <c r="D485" s="152"/>
      <c r="E485" s="153"/>
      <c r="F485" s="153"/>
      <c r="G485" s="153"/>
      <c r="H485" s="154"/>
      <c r="I485" s="154"/>
      <c r="J485" s="154"/>
      <c r="K485" s="154"/>
      <c r="L485" s="154"/>
      <c r="M485" s="154"/>
      <c r="N485" s="154"/>
      <c r="O485" s="154"/>
      <c r="P485" s="154"/>
      <c r="Q485" s="151"/>
    </row>
    <row r="486" spans="1:17" s="102" customFormat="1" x14ac:dyDescent="0.25">
      <c r="A486" s="151"/>
      <c r="B486" s="152"/>
      <c r="C486" s="152"/>
      <c r="D486" s="152"/>
      <c r="E486" s="153"/>
      <c r="F486" s="153"/>
      <c r="G486" s="153"/>
      <c r="H486" s="154"/>
      <c r="I486" s="154"/>
      <c r="J486" s="154"/>
      <c r="K486" s="154"/>
      <c r="L486" s="154"/>
      <c r="M486" s="154"/>
      <c r="N486" s="154"/>
      <c r="O486" s="154"/>
      <c r="P486" s="154"/>
      <c r="Q486" s="151"/>
    </row>
    <row r="487" spans="1:17" s="102" customFormat="1" x14ac:dyDescent="0.25">
      <c r="A487" s="151"/>
      <c r="B487" s="152"/>
      <c r="C487" s="152"/>
      <c r="D487" s="152"/>
      <c r="E487" s="153"/>
      <c r="F487" s="153"/>
      <c r="G487" s="153"/>
      <c r="H487" s="154"/>
      <c r="I487" s="154"/>
      <c r="J487" s="154"/>
      <c r="K487" s="154"/>
      <c r="L487" s="154"/>
      <c r="M487" s="154"/>
      <c r="N487" s="154"/>
      <c r="O487" s="154"/>
      <c r="P487" s="154"/>
      <c r="Q487" s="151"/>
    </row>
    <row r="488" spans="1:17" s="102" customFormat="1" x14ac:dyDescent="0.25">
      <c r="A488" s="151"/>
      <c r="B488" s="152"/>
      <c r="C488" s="152"/>
      <c r="D488" s="152"/>
      <c r="E488" s="153"/>
      <c r="F488" s="153"/>
      <c r="G488" s="153"/>
      <c r="H488" s="154"/>
      <c r="I488" s="154"/>
      <c r="J488" s="154"/>
      <c r="K488" s="154"/>
      <c r="L488" s="154"/>
      <c r="M488" s="154"/>
      <c r="N488" s="154"/>
      <c r="O488" s="154"/>
      <c r="P488" s="154"/>
      <c r="Q488" s="151"/>
    </row>
    <row r="489" spans="1:17" s="102" customFormat="1" x14ac:dyDescent="0.25">
      <c r="A489" s="151"/>
      <c r="B489" s="152"/>
      <c r="C489" s="152"/>
      <c r="D489" s="152"/>
      <c r="E489" s="153"/>
      <c r="F489" s="153"/>
      <c r="G489" s="153"/>
      <c r="H489" s="154"/>
      <c r="I489" s="154"/>
      <c r="J489" s="154"/>
      <c r="K489" s="154"/>
      <c r="L489" s="154"/>
      <c r="M489" s="154"/>
      <c r="N489" s="154"/>
      <c r="O489" s="154"/>
      <c r="P489" s="154"/>
      <c r="Q489" s="151"/>
    </row>
    <row r="490" spans="1:17" s="102" customFormat="1" x14ac:dyDescent="0.25">
      <c r="A490" s="151"/>
      <c r="B490" s="152"/>
      <c r="C490" s="152"/>
      <c r="D490" s="152"/>
      <c r="E490" s="153"/>
      <c r="F490" s="153"/>
      <c r="G490" s="153"/>
      <c r="H490" s="154"/>
      <c r="I490" s="154"/>
      <c r="J490" s="154"/>
      <c r="K490" s="154"/>
      <c r="L490" s="154"/>
      <c r="M490" s="154"/>
      <c r="N490" s="154"/>
      <c r="O490" s="154"/>
      <c r="P490" s="154"/>
      <c r="Q490" s="151"/>
    </row>
    <row r="491" spans="1:17" s="102" customFormat="1" x14ac:dyDescent="0.25">
      <c r="A491" s="151"/>
      <c r="B491" s="152"/>
      <c r="C491" s="152"/>
      <c r="D491" s="152"/>
      <c r="E491" s="153"/>
      <c r="F491" s="153"/>
      <c r="G491" s="153"/>
      <c r="H491" s="154"/>
      <c r="I491" s="154"/>
      <c r="J491" s="154"/>
      <c r="K491" s="154"/>
      <c r="L491" s="154"/>
      <c r="M491" s="154"/>
      <c r="N491" s="154"/>
      <c r="O491" s="154"/>
      <c r="P491" s="154"/>
      <c r="Q491" s="151"/>
    </row>
    <row r="492" spans="1:17" s="102" customFormat="1" x14ac:dyDescent="0.25">
      <c r="A492" s="151"/>
      <c r="B492" s="152"/>
      <c r="C492" s="152"/>
      <c r="D492" s="152"/>
      <c r="E492" s="153"/>
      <c r="F492" s="153"/>
      <c r="G492" s="153"/>
      <c r="H492" s="154"/>
      <c r="I492" s="154"/>
      <c r="J492" s="154"/>
      <c r="K492" s="154"/>
      <c r="L492" s="154"/>
      <c r="M492" s="154"/>
      <c r="N492" s="154"/>
      <c r="O492" s="154"/>
      <c r="P492" s="154"/>
      <c r="Q492" s="151"/>
    </row>
    <row r="493" spans="1:17" s="102" customFormat="1" x14ac:dyDescent="0.25">
      <c r="A493" s="151"/>
      <c r="B493" s="152"/>
      <c r="C493" s="152"/>
      <c r="D493" s="152"/>
      <c r="E493" s="153"/>
      <c r="F493" s="153"/>
      <c r="G493" s="153"/>
      <c r="H493" s="154"/>
      <c r="I493" s="154"/>
      <c r="J493" s="154"/>
      <c r="K493" s="154"/>
      <c r="L493" s="154"/>
      <c r="M493" s="154"/>
      <c r="N493" s="154"/>
      <c r="O493" s="154"/>
      <c r="P493" s="154"/>
      <c r="Q493" s="151"/>
    </row>
    <row r="494" spans="1:17" s="102" customFormat="1" x14ac:dyDescent="0.25">
      <c r="A494" s="151"/>
      <c r="B494" s="152"/>
      <c r="C494" s="152"/>
      <c r="D494" s="152"/>
      <c r="E494" s="153"/>
      <c r="F494" s="153"/>
      <c r="G494" s="153"/>
      <c r="H494" s="154"/>
      <c r="I494" s="154"/>
      <c r="J494" s="154"/>
      <c r="K494" s="154"/>
      <c r="L494" s="154"/>
      <c r="M494" s="154"/>
      <c r="N494" s="154"/>
      <c r="O494" s="154"/>
      <c r="P494" s="154"/>
      <c r="Q494" s="151"/>
    </row>
    <row r="495" spans="1:17" s="102" customFormat="1" x14ac:dyDescent="0.25">
      <c r="A495" s="151"/>
      <c r="B495" s="152"/>
      <c r="C495" s="152"/>
      <c r="D495" s="152"/>
      <c r="E495" s="153"/>
      <c r="F495" s="153"/>
      <c r="G495" s="153"/>
      <c r="H495" s="154"/>
      <c r="I495" s="154"/>
      <c r="J495" s="154"/>
      <c r="K495" s="154"/>
      <c r="L495" s="154"/>
      <c r="M495" s="154"/>
      <c r="N495" s="154"/>
      <c r="O495" s="154"/>
      <c r="P495" s="154"/>
      <c r="Q495" s="151"/>
    </row>
    <row r="496" spans="1:17" s="102" customFormat="1" x14ac:dyDescent="0.25">
      <c r="A496" s="151"/>
      <c r="B496" s="152"/>
      <c r="C496" s="152"/>
      <c r="D496" s="152"/>
      <c r="E496" s="153"/>
      <c r="F496" s="153"/>
      <c r="G496" s="153"/>
      <c r="H496" s="154"/>
      <c r="I496" s="154"/>
      <c r="J496" s="154"/>
      <c r="K496" s="154"/>
      <c r="L496" s="154"/>
      <c r="M496" s="154"/>
      <c r="N496" s="154"/>
      <c r="O496" s="154"/>
      <c r="P496" s="154"/>
      <c r="Q496" s="151"/>
    </row>
    <row r="497" spans="1:17" s="102" customFormat="1" x14ac:dyDescent="0.25">
      <c r="A497" s="151"/>
      <c r="B497" s="152"/>
      <c r="C497" s="152"/>
      <c r="D497" s="152"/>
      <c r="E497" s="153"/>
      <c r="F497" s="153"/>
      <c r="G497" s="153"/>
      <c r="H497" s="154"/>
      <c r="I497" s="154"/>
      <c r="J497" s="154"/>
      <c r="K497" s="154"/>
      <c r="L497" s="154"/>
      <c r="M497" s="154"/>
      <c r="N497" s="154"/>
      <c r="O497" s="154"/>
      <c r="P497" s="154"/>
      <c r="Q497" s="151"/>
    </row>
    <row r="498" spans="1:17" s="102" customFormat="1" x14ac:dyDescent="0.25">
      <c r="A498" s="151"/>
      <c r="B498" s="152"/>
      <c r="C498" s="152"/>
      <c r="D498" s="152"/>
      <c r="E498" s="153"/>
      <c r="F498" s="153"/>
      <c r="G498" s="153"/>
      <c r="H498" s="154"/>
      <c r="I498" s="154"/>
      <c r="J498" s="154"/>
      <c r="K498" s="154"/>
      <c r="L498" s="154"/>
      <c r="M498" s="154"/>
      <c r="N498" s="154"/>
      <c r="O498" s="154"/>
      <c r="P498" s="154"/>
      <c r="Q498" s="151"/>
    </row>
    <row r="499" spans="1:17" s="102" customFormat="1" x14ac:dyDescent="0.25">
      <c r="A499" s="151"/>
      <c r="B499" s="152"/>
      <c r="C499" s="152"/>
      <c r="D499" s="152"/>
      <c r="E499" s="153"/>
      <c r="F499" s="153"/>
      <c r="G499" s="153"/>
      <c r="H499" s="154"/>
      <c r="I499" s="154"/>
      <c r="J499" s="154"/>
      <c r="K499" s="154"/>
      <c r="L499" s="154"/>
      <c r="M499" s="154"/>
      <c r="N499" s="154"/>
      <c r="O499" s="154"/>
      <c r="P499" s="154"/>
      <c r="Q499" s="151"/>
    </row>
    <row r="500" spans="1:17" s="102" customFormat="1" x14ac:dyDescent="0.25">
      <c r="A500" s="151"/>
      <c r="B500" s="152"/>
      <c r="C500" s="152"/>
      <c r="D500" s="152"/>
      <c r="E500" s="153"/>
      <c r="F500" s="153"/>
      <c r="G500" s="153"/>
      <c r="H500" s="154"/>
      <c r="I500" s="154"/>
      <c r="J500" s="154"/>
      <c r="K500" s="154"/>
      <c r="L500" s="154"/>
      <c r="M500" s="154"/>
      <c r="N500" s="154"/>
      <c r="O500" s="154"/>
      <c r="P500" s="154"/>
      <c r="Q500" s="151"/>
    </row>
    <row r="501" spans="1:17" s="102" customFormat="1" x14ac:dyDescent="0.25">
      <c r="A501" s="151"/>
      <c r="B501" s="152"/>
      <c r="C501" s="152"/>
      <c r="D501" s="152"/>
      <c r="E501" s="153"/>
      <c r="F501" s="153"/>
      <c r="G501" s="153"/>
      <c r="H501" s="154"/>
      <c r="I501" s="154"/>
      <c r="J501" s="154"/>
      <c r="K501" s="154"/>
      <c r="L501" s="154"/>
      <c r="M501" s="154"/>
      <c r="N501" s="154"/>
      <c r="O501" s="154"/>
      <c r="P501" s="154"/>
      <c r="Q501" s="151"/>
    </row>
    <row r="502" spans="1:17" s="102" customFormat="1" x14ac:dyDescent="0.25">
      <c r="A502" s="151"/>
      <c r="B502" s="152"/>
      <c r="C502" s="152"/>
      <c r="D502" s="152"/>
      <c r="E502" s="153"/>
      <c r="F502" s="153"/>
      <c r="G502" s="153"/>
      <c r="H502" s="154"/>
      <c r="I502" s="154"/>
      <c r="J502" s="154"/>
      <c r="K502" s="154"/>
      <c r="L502" s="154"/>
      <c r="M502" s="154"/>
      <c r="N502" s="154"/>
      <c r="O502" s="154"/>
      <c r="P502" s="154"/>
      <c r="Q502" s="151"/>
    </row>
    <row r="503" spans="1:17" s="102" customFormat="1" x14ac:dyDescent="0.25">
      <c r="A503" s="151"/>
      <c r="B503" s="152"/>
      <c r="C503" s="152"/>
      <c r="D503" s="152"/>
      <c r="E503" s="153"/>
      <c r="F503" s="153"/>
      <c r="G503" s="153"/>
      <c r="H503" s="154"/>
      <c r="I503" s="154"/>
      <c r="J503" s="154"/>
      <c r="K503" s="154"/>
      <c r="L503" s="154"/>
      <c r="M503" s="154"/>
      <c r="N503" s="154"/>
      <c r="O503" s="154"/>
      <c r="P503" s="154"/>
      <c r="Q503" s="151"/>
    </row>
    <row r="504" spans="1:17" s="102" customFormat="1" x14ac:dyDescent="0.25">
      <c r="A504" s="151"/>
      <c r="B504" s="152"/>
      <c r="C504" s="152"/>
      <c r="D504" s="152"/>
      <c r="E504" s="153"/>
      <c r="F504" s="153"/>
      <c r="G504" s="153"/>
      <c r="H504" s="154"/>
      <c r="I504" s="154"/>
      <c r="J504" s="154"/>
      <c r="K504" s="154"/>
      <c r="L504" s="154"/>
      <c r="M504" s="154"/>
      <c r="N504" s="154"/>
      <c r="O504" s="154"/>
      <c r="P504" s="154"/>
      <c r="Q504" s="151"/>
    </row>
    <row r="505" spans="1:17" s="102" customFormat="1" x14ac:dyDescent="0.25">
      <c r="A505" s="151"/>
      <c r="B505" s="152"/>
      <c r="C505" s="152"/>
      <c r="D505" s="152"/>
      <c r="E505" s="153"/>
      <c r="F505" s="153"/>
      <c r="G505" s="153"/>
      <c r="H505" s="154"/>
      <c r="I505" s="154"/>
      <c r="J505" s="154"/>
      <c r="K505" s="154"/>
      <c r="L505" s="154"/>
      <c r="M505" s="154"/>
      <c r="N505" s="154"/>
      <c r="O505" s="154"/>
      <c r="P505" s="154"/>
      <c r="Q505" s="151"/>
    </row>
    <row r="506" spans="1:17" s="102" customFormat="1" x14ac:dyDescent="0.25">
      <c r="A506" s="151"/>
      <c r="B506" s="152"/>
      <c r="C506" s="152"/>
      <c r="D506" s="152"/>
      <c r="E506" s="153"/>
      <c r="F506" s="153"/>
      <c r="G506" s="153"/>
      <c r="H506" s="154"/>
      <c r="I506" s="154"/>
      <c r="J506" s="154"/>
      <c r="K506" s="154"/>
      <c r="L506" s="154"/>
      <c r="M506" s="154"/>
      <c r="N506" s="154"/>
      <c r="O506" s="154"/>
      <c r="P506" s="154"/>
      <c r="Q506" s="151"/>
    </row>
    <row r="507" spans="1:17" s="102" customFormat="1" x14ac:dyDescent="0.25">
      <c r="A507" s="151"/>
      <c r="B507" s="152"/>
      <c r="C507" s="152"/>
      <c r="D507" s="152"/>
      <c r="E507" s="153"/>
      <c r="F507" s="153"/>
      <c r="G507" s="153"/>
      <c r="H507" s="154"/>
      <c r="I507" s="154"/>
      <c r="J507" s="154"/>
      <c r="K507" s="154"/>
      <c r="L507" s="154"/>
      <c r="M507" s="154"/>
      <c r="N507" s="154"/>
      <c r="O507" s="154"/>
      <c r="P507" s="154"/>
      <c r="Q507" s="151"/>
    </row>
    <row r="508" spans="1:17" s="102" customFormat="1" x14ac:dyDescent="0.25">
      <c r="A508" s="151"/>
      <c r="B508" s="152"/>
      <c r="C508" s="152"/>
      <c r="D508" s="152"/>
      <c r="E508" s="153"/>
      <c r="F508" s="153"/>
      <c r="G508" s="153"/>
      <c r="H508" s="154"/>
      <c r="I508" s="154"/>
      <c r="J508" s="154"/>
      <c r="K508" s="154"/>
      <c r="L508" s="154"/>
      <c r="M508" s="154"/>
      <c r="N508" s="154"/>
      <c r="O508" s="154"/>
      <c r="P508" s="154"/>
      <c r="Q508" s="151"/>
    </row>
    <row r="509" spans="1:17" s="102" customFormat="1" x14ac:dyDescent="0.25">
      <c r="A509" s="151"/>
      <c r="B509" s="152"/>
      <c r="C509" s="152"/>
      <c r="D509" s="152"/>
      <c r="E509" s="153"/>
      <c r="F509" s="153"/>
      <c r="G509" s="153"/>
      <c r="H509" s="154"/>
      <c r="I509" s="154"/>
      <c r="J509" s="154"/>
      <c r="K509" s="154"/>
      <c r="L509" s="154"/>
      <c r="M509" s="154"/>
      <c r="N509" s="154"/>
      <c r="O509" s="154"/>
      <c r="P509" s="154"/>
      <c r="Q509" s="151"/>
    </row>
    <row r="510" spans="1:17" s="102" customFormat="1" x14ac:dyDescent="0.25">
      <c r="A510" s="151"/>
      <c r="B510" s="152"/>
      <c r="C510" s="152"/>
      <c r="D510" s="152"/>
      <c r="E510" s="153"/>
      <c r="F510" s="153"/>
      <c r="G510" s="153"/>
      <c r="H510" s="154"/>
      <c r="I510" s="154"/>
      <c r="J510" s="154"/>
      <c r="K510" s="154"/>
      <c r="L510" s="154"/>
      <c r="M510" s="154"/>
      <c r="N510" s="154"/>
      <c r="O510" s="154"/>
      <c r="P510" s="154"/>
      <c r="Q510" s="151"/>
    </row>
    <row r="511" spans="1:17" s="102" customFormat="1" x14ac:dyDescent="0.25">
      <c r="A511" s="151"/>
      <c r="B511" s="152"/>
      <c r="C511" s="152"/>
      <c r="D511" s="152"/>
      <c r="E511" s="153"/>
      <c r="F511" s="153"/>
      <c r="G511" s="153"/>
      <c r="H511" s="154"/>
      <c r="I511" s="154"/>
      <c r="J511" s="154"/>
      <c r="K511" s="154"/>
      <c r="L511" s="154"/>
      <c r="M511" s="154"/>
      <c r="N511" s="154"/>
      <c r="O511" s="154"/>
      <c r="P511" s="154"/>
      <c r="Q511" s="151"/>
    </row>
    <row r="512" spans="1:17" s="102" customFormat="1" x14ac:dyDescent="0.25">
      <c r="A512" s="151"/>
      <c r="B512" s="152"/>
      <c r="C512" s="152"/>
      <c r="D512" s="152"/>
      <c r="E512" s="153"/>
      <c r="F512" s="153"/>
      <c r="G512" s="153"/>
      <c r="H512" s="154"/>
      <c r="I512" s="154"/>
      <c r="J512" s="154"/>
      <c r="K512" s="154"/>
      <c r="L512" s="154"/>
      <c r="M512" s="154"/>
      <c r="N512" s="154"/>
      <c r="O512" s="154"/>
      <c r="P512" s="154"/>
      <c r="Q512" s="151"/>
    </row>
    <row r="513" spans="1:17" s="102" customFormat="1" x14ac:dyDescent="0.25">
      <c r="A513" s="151"/>
      <c r="B513" s="152"/>
      <c r="C513" s="152"/>
      <c r="D513" s="152"/>
      <c r="E513" s="153"/>
      <c r="F513" s="153"/>
      <c r="G513" s="153"/>
      <c r="H513" s="154"/>
      <c r="I513" s="154"/>
      <c r="J513" s="154"/>
      <c r="K513" s="154"/>
      <c r="L513" s="154"/>
      <c r="M513" s="154"/>
      <c r="N513" s="154"/>
      <c r="O513" s="154"/>
      <c r="P513" s="154"/>
      <c r="Q513" s="151"/>
    </row>
    <row r="514" spans="1:17" s="102" customFormat="1" x14ac:dyDescent="0.25">
      <c r="A514" s="151"/>
      <c r="B514" s="152"/>
      <c r="C514" s="152"/>
      <c r="D514" s="152"/>
      <c r="E514" s="153"/>
      <c r="F514" s="153"/>
      <c r="G514" s="153"/>
      <c r="H514" s="154"/>
      <c r="I514" s="154"/>
      <c r="J514" s="154"/>
      <c r="K514" s="154"/>
      <c r="L514" s="154"/>
      <c r="M514" s="154"/>
      <c r="N514" s="154"/>
      <c r="O514" s="154"/>
      <c r="P514" s="154"/>
      <c r="Q514" s="151"/>
    </row>
    <row r="515" spans="1:17" s="102" customFormat="1" x14ac:dyDescent="0.25">
      <c r="A515" s="151"/>
      <c r="B515" s="152"/>
      <c r="C515" s="152"/>
      <c r="D515" s="152"/>
      <c r="E515" s="153"/>
      <c r="F515" s="153"/>
      <c r="G515" s="153"/>
      <c r="H515" s="154"/>
      <c r="I515" s="154"/>
      <c r="J515" s="154"/>
      <c r="K515" s="154"/>
      <c r="L515" s="154"/>
      <c r="M515" s="154"/>
      <c r="N515" s="154"/>
      <c r="O515" s="154"/>
      <c r="P515" s="154"/>
      <c r="Q515" s="151"/>
    </row>
    <row r="516" spans="1:17" s="102" customFormat="1" x14ac:dyDescent="0.25">
      <c r="A516" s="151"/>
      <c r="B516" s="152"/>
      <c r="C516" s="152"/>
      <c r="D516" s="152"/>
      <c r="E516" s="153"/>
      <c r="F516" s="153"/>
      <c r="G516" s="153"/>
      <c r="H516" s="154"/>
      <c r="I516" s="154"/>
      <c r="J516" s="154"/>
      <c r="K516" s="154"/>
      <c r="L516" s="154"/>
      <c r="M516" s="154"/>
      <c r="N516" s="154"/>
      <c r="O516" s="154"/>
      <c r="P516" s="154"/>
      <c r="Q516" s="151"/>
    </row>
    <row r="517" spans="1:17" s="102" customFormat="1" x14ac:dyDescent="0.25">
      <c r="A517" s="151"/>
      <c r="B517" s="152"/>
      <c r="C517" s="152"/>
      <c r="D517" s="152"/>
      <c r="E517" s="153"/>
      <c r="F517" s="153"/>
      <c r="G517" s="153"/>
      <c r="H517" s="154"/>
      <c r="I517" s="154"/>
      <c r="J517" s="154"/>
      <c r="K517" s="154"/>
      <c r="L517" s="154"/>
      <c r="M517" s="154"/>
      <c r="N517" s="154"/>
      <c r="O517" s="154"/>
      <c r="P517" s="154"/>
      <c r="Q517" s="151"/>
    </row>
    <row r="518" spans="1:17" s="102" customFormat="1" x14ac:dyDescent="0.25">
      <c r="A518" s="151"/>
      <c r="B518" s="152"/>
      <c r="C518" s="152"/>
      <c r="D518" s="152"/>
      <c r="E518" s="153"/>
      <c r="F518" s="153"/>
      <c r="G518" s="153"/>
      <c r="H518" s="154"/>
      <c r="I518" s="154"/>
      <c r="J518" s="154"/>
      <c r="K518" s="154"/>
      <c r="L518" s="154"/>
      <c r="M518" s="154"/>
      <c r="N518" s="154"/>
      <c r="O518" s="154"/>
      <c r="P518" s="154"/>
      <c r="Q518" s="151"/>
    </row>
    <row r="519" spans="1:17" s="102" customFormat="1" x14ac:dyDescent="0.25">
      <c r="A519" s="151"/>
      <c r="B519" s="152"/>
      <c r="C519" s="152"/>
      <c r="D519" s="152"/>
      <c r="E519" s="153"/>
      <c r="F519" s="153"/>
      <c r="G519" s="153"/>
      <c r="H519" s="154"/>
      <c r="I519" s="154"/>
      <c r="J519" s="154"/>
      <c r="K519" s="154"/>
      <c r="L519" s="154"/>
      <c r="M519" s="154"/>
      <c r="N519" s="154"/>
      <c r="O519" s="154"/>
      <c r="P519" s="154"/>
      <c r="Q519" s="151"/>
    </row>
    <row r="520" spans="1:17" s="102" customFormat="1" x14ac:dyDescent="0.25">
      <c r="A520" s="151"/>
      <c r="B520" s="152"/>
      <c r="C520" s="152"/>
      <c r="D520" s="152"/>
      <c r="E520" s="153"/>
      <c r="F520" s="153"/>
      <c r="G520" s="153"/>
      <c r="H520" s="154"/>
      <c r="I520" s="154"/>
      <c r="J520" s="154"/>
      <c r="K520" s="154"/>
      <c r="L520" s="154"/>
      <c r="M520" s="154"/>
      <c r="N520" s="154"/>
      <c r="O520" s="154"/>
      <c r="P520" s="154"/>
      <c r="Q520" s="151"/>
    </row>
    <row r="521" spans="1:17" s="102" customFormat="1" x14ac:dyDescent="0.25">
      <c r="A521" s="151"/>
      <c r="B521" s="152"/>
      <c r="C521" s="152"/>
      <c r="D521" s="152"/>
      <c r="E521" s="153"/>
      <c r="F521" s="153"/>
      <c r="G521" s="153"/>
      <c r="H521" s="154"/>
      <c r="I521" s="154"/>
      <c r="J521" s="154"/>
      <c r="K521" s="154"/>
      <c r="L521" s="154"/>
      <c r="M521" s="154"/>
      <c r="N521" s="154"/>
      <c r="O521" s="154"/>
      <c r="P521" s="154"/>
      <c r="Q521" s="151"/>
    </row>
    <row r="522" spans="1:17" s="102" customFormat="1" x14ac:dyDescent="0.25">
      <c r="A522" s="151"/>
      <c r="B522" s="152"/>
      <c r="C522" s="152"/>
      <c r="D522" s="152"/>
      <c r="E522" s="153"/>
      <c r="F522" s="153"/>
      <c r="G522" s="153"/>
      <c r="H522" s="154"/>
      <c r="I522" s="154"/>
      <c r="J522" s="154"/>
      <c r="K522" s="154"/>
      <c r="L522" s="154"/>
      <c r="M522" s="154"/>
      <c r="N522" s="154"/>
      <c r="O522" s="154"/>
      <c r="P522" s="154"/>
      <c r="Q522" s="151"/>
    </row>
    <row r="523" spans="1:17" s="102" customFormat="1" x14ac:dyDescent="0.25">
      <c r="A523" s="151"/>
      <c r="B523" s="152"/>
      <c r="C523" s="152"/>
      <c r="D523" s="152"/>
      <c r="E523" s="153"/>
      <c r="F523" s="153"/>
      <c r="G523" s="153"/>
      <c r="H523" s="154"/>
      <c r="I523" s="154"/>
      <c r="J523" s="154"/>
      <c r="K523" s="154"/>
      <c r="L523" s="154"/>
      <c r="M523" s="154"/>
      <c r="N523" s="154"/>
      <c r="O523" s="154"/>
      <c r="P523" s="154"/>
      <c r="Q523" s="151"/>
    </row>
    <row r="524" spans="1:17" s="102" customFormat="1" x14ac:dyDescent="0.25">
      <c r="A524" s="151"/>
      <c r="B524" s="152"/>
      <c r="C524" s="152"/>
      <c r="D524" s="152"/>
      <c r="E524" s="153"/>
      <c r="F524" s="153"/>
      <c r="G524" s="153"/>
      <c r="H524" s="154"/>
      <c r="I524" s="154"/>
      <c r="J524" s="154"/>
      <c r="K524" s="154"/>
      <c r="L524" s="154"/>
      <c r="M524" s="154"/>
      <c r="N524" s="154"/>
      <c r="O524" s="154"/>
      <c r="P524" s="154"/>
      <c r="Q524" s="151"/>
    </row>
    <row r="525" spans="1:17" s="102" customFormat="1" x14ac:dyDescent="0.25">
      <c r="A525" s="151"/>
      <c r="B525" s="152"/>
      <c r="C525" s="152"/>
      <c r="D525" s="152"/>
      <c r="E525" s="153"/>
      <c r="F525" s="153"/>
      <c r="G525" s="153"/>
      <c r="H525" s="154"/>
      <c r="I525" s="154"/>
      <c r="J525" s="154"/>
      <c r="K525" s="154"/>
      <c r="L525" s="154"/>
      <c r="M525" s="154"/>
      <c r="N525" s="154"/>
      <c r="O525" s="154"/>
      <c r="P525" s="154"/>
      <c r="Q525" s="151"/>
    </row>
    <row r="526" spans="1:17" s="102" customFormat="1" x14ac:dyDescent="0.25">
      <c r="A526" s="151"/>
      <c r="B526" s="152"/>
      <c r="C526" s="152"/>
      <c r="D526" s="152"/>
      <c r="E526" s="153"/>
      <c r="F526" s="153"/>
      <c r="G526" s="153"/>
      <c r="H526" s="154"/>
      <c r="I526" s="154"/>
      <c r="J526" s="154"/>
      <c r="K526" s="154"/>
      <c r="L526" s="154"/>
      <c r="M526" s="154"/>
      <c r="N526" s="154"/>
      <c r="O526" s="154"/>
      <c r="P526" s="154"/>
      <c r="Q526" s="151"/>
    </row>
    <row r="527" spans="1:17" s="102" customFormat="1" x14ac:dyDescent="0.25">
      <c r="A527" s="151"/>
      <c r="B527" s="152"/>
      <c r="C527" s="152"/>
      <c r="D527" s="152"/>
      <c r="E527" s="153"/>
      <c r="F527" s="153"/>
      <c r="G527" s="153"/>
      <c r="H527" s="154"/>
      <c r="I527" s="154"/>
      <c r="J527" s="154"/>
      <c r="K527" s="154"/>
      <c r="L527" s="154"/>
      <c r="M527" s="154"/>
      <c r="N527" s="154"/>
      <c r="O527" s="154"/>
      <c r="P527" s="154"/>
      <c r="Q527" s="151"/>
    </row>
    <row r="528" spans="1:17" s="102" customFormat="1" x14ac:dyDescent="0.25">
      <c r="A528" s="151"/>
      <c r="B528" s="152"/>
      <c r="C528" s="152"/>
      <c r="D528" s="152"/>
      <c r="E528" s="153"/>
      <c r="F528" s="153"/>
      <c r="G528" s="153"/>
      <c r="H528" s="154"/>
      <c r="I528" s="154"/>
      <c r="J528" s="154"/>
      <c r="K528" s="154"/>
      <c r="L528" s="154"/>
      <c r="M528" s="154"/>
      <c r="N528" s="154"/>
      <c r="O528" s="154"/>
      <c r="P528" s="154"/>
      <c r="Q528" s="151"/>
    </row>
    <row r="529" spans="1:17" s="102" customFormat="1" x14ac:dyDescent="0.25">
      <c r="A529" s="151"/>
      <c r="B529" s="152"/>
      <c r="C529" s="152"/>
      <c r="D529" s="152"/>
      <c r="E529" s="153"/>
      <c r="F529" s="153"/>
      <c r="G529" s="153"/>
      <c r="H529" s="154"/>
      <c r="I529" s="154"/>
      <c r="J529" s="154"/>
      <c r="K529" s="154"/>
      <c r="L529" s="154"/>
      <c r="M529" s="154"/>
      <c r="N529" s="154"/>
      <c r="O529" s="154"/>
      <c r="P529" s="154"/>
      <c r="Q529" s="151"/>
    </row>
    <row r="530" spans="1:17" s="102" customFormat="1" x14ac:dyDescent="0.25">
      <c r="A530" s="151"/>
      <c r="B530" s="152"/>
      <c r="C530" s="152"/>
      <c r="D530" s="152"/>
      <c r="E530" s="153"/>
      <c r="F530" s="153"/>
      <c r="G530" s="153"/>
      <c r="H530" s="154"/>
      <c r="I530" s="154"/>
      <c r="J530" s="154"/>
      <c r="K530" s="154"/>
      <c r="L530" s="154"/>
      <c r="M530" s="154"/>
      <c r="N530" s="154"/>
      <c r="O530" s="154"/>
      <c r="P530" s="154"/>
      <c r="Q530" s="151"/>
    </row>
    <row r="531" spans="1:17" s="102" customFormat="1" x14ac:dyDescent="0.25">
      <c r="A531" s="151"/>
      <c r="B531" s="152"/>
      <c r="C531" s="152"/>
      <c r="D531" s="152"/>
      <c r="E531" s="153"/>
      <c r="F531" s="153"/>
      <c r="G531" s="153"/>
      <c r="H531" s="154"/>
      <c r="I531" s="154"/>
      <c r="J531" s="154"/>
      <c r="K531" s="154"/>
      <c r="L531" s="154"/>
      <c r="M531" s="154"/>
      <c r="N531" s="154"/>
      <c r="O531" s="154"/>
      <c r="P531" s="154"/>
      <c r="Q531" s="151"/>
    </row>
    <row r="532" spans="1:17" s="102" customFormat="1" x14ac:dyDescent="0.25">
      <c r="A532" s="151"/>
      <c r="B532" s="152"/>
      <c r="C532" s="152"/>
      <c r="D532" s="152"/>
      <c r="E532" s="153"/>
      <c r="F532" s="153"/>
      <c r="G532" s="153"/>
      <c r="H532" s="154"/>
      <c r="I532" s="154"/>
      <c r="J532" s="154"/>
      <c r="K532" s="154"/>
      <c r="L532" s="154"/>
      <c r="M532" s="154"/>
      <c r="N532" s="154"/>
      <c r="O532" s="154"/>
      <c r="P532" s="154"/>
      <c r="Q532" s="151"/>
    </row>
    <row r="533" spans="1:17" s="102" customFormat="1" x14ac:dyDescent="0.25">
      <c r="A533" s="151"/>
      <c r="B533" s="152"/>
      <c r="C533" s="152"/>
      <c r="D533" s="152"/>
      <c r="E533" s="153"/>
      <c r="F533" s="153"/>
      <c r="G533" s="153"/>
      <c r="H533" s="154"/>
      <c r="I533" s="154"/>
      <c r="J533" s="154"/>
      <c r="K533" s="154"/>
      <c r="L533" s="154"/>
      <c r="M533" s="154"/>
      <c r="N533" s="154"/>
      <c r="O533" s="154"/>
      <c r="P533" s="154"/>
      <c r="Q533" s="151"/>
    </row>
    <row r="534" spans="1:17" s="102" customFormat="1" x14ac:dyDescent="0.25">
      <c r="A534" s="151"/>
      <c r="B534" s="152"/>
      <c r="C534" s="152"/>
      <c r="D534" s="152"/>
      <c r="E534" s="153"/>
      <c r="F534" s="153"/>
      <c r="G534" s="153"/>
      <c r="H534" s="154"/>
      <c r="I534" s="154"/>
      <c r="J534" s="154"/>
      <c r="K534" s="154"/>
      <c r="L534" s="154"/>
      <c r="M534" s="154"/>
      <c r="N534" s="154"/>
      <c r="O534" s="154"/>
      <c r="P534" s="154"/>
      <c r="Q534" s="151"/>
    </row>
    <row r="535" spans="1:17" s="102" customFormat="1" x14ac:dyDescent="0.25">
      <c r="A535" s="151"/>
      <c r="B535" s="152"/>
      <c r="C535" s="152"/>
      <c r="D535" s="152"/>
      <c r="E535" s="153"/>
      <c r="F535" s="153"/>
      <c r="G535" s="153"/>
      <c r="H535" s="154"/>
      <c r="I535" s="154"/>
      <c r="J535" s="154"/>
      <c r="K535" s="154"/>
      <c r="L535" s="154"/>
      <c r="M535" s="154"/>
      <c r="N535" s="154"/>
      <c r="O535" s="154"/>
      <c r="P535" s="154"/>
      <c r="Q535" s="151"/>
    </row>
    <row r="536" spans="1:17" s="102" customFormat="1" x14ac:dyDescent="0.25">
      <c r="A536" s="151"/>
      <c r="B536" s="152"/>
      <c r="C536" s="152"/>
      <c r="D536" s="152"/>
      <c r="E536" s="153"/>
      <c r="F536" s="153"/>
      <c r="G536" s="153"/>
      <c r="H536" s="154"/>
      <c r="I536" s="154"/>
      <c r="J536" s="154"/>
      <c r="K536" s="154"/>
      <c r="L536" s="154"/>
      <c r="M536" s="154"/>
      <c r="N536" s="154"/>
      <c r="O536" s="154"/>
      <c r="P536" s="154"/>
      <c r="Q536" s="151"/>
    </row>
    <row r="537" spans="1:17" s="102" customFormat="1" x14ac:dyDescent="0.25">
      <c r="A537" s="151"/>
      <c r="B537" s="152"/>
      <c r="C537" s="152"/>
      <c r="D537" s="152"/>
      <c r="E537" s="153"/>
      <c r="F537" s="153"/>
      <c r="G537" s="153"/>
      <c r="H537" s="154"/>
      <c r="I537" s="154"/>
      <c r="J537" s="154"/>
      <c r="K537" s="154"/>
      <c r="L537" s="154"/>
      <c r="M537" s="154"/>
      <c r="N537" s="154"/>
      <c r="O537" s="154"/>
      <c r="P537" s="154"/>
      <c r="Q537" s="151"/>
    </row>
    <row r="538" spans="1:17" s="102" customFormat="1" x14ac:dyDescent="0.25">
      <c r="A538" s="151"/>
      <c r="B538" s="152"/>
      <c r="C538" s="152"/>
      <c r="D538" s="152"/>
      <c r="E538" s="153"/>
      <c r="F538" s="153"/>
      <c r="G538" s="153"/>
      <c r="H538" s="154"/>
      <c r="I538" s="154"/>
      <c r="J538" s="154"/>
      <c r="K538" s="154"/>
      <c r="L538" s="154"/>
      <c r="M538" s="154"/>
      <c r="N538" s="154"/>
      <c r="O538" s="154"/>
      <c r="P538" s="154"/>
      <c r="Q538" s="151"/>
    </row>
    <row r="539" spans="1:17" s="102" customFormat="1" x14ac:dyDescent="0.25">
      <c r="A539" s="151"/>
      <c r="B539" s="152"/>
      <c r="C539" s="152"/>
      <c r="D539" s="152"/>
      <c r="E539" s="153"/>
      <c r="F539" s="153"/>
      <c r="G539" s="153"/>
      <c r="H539" s="154"/>
      <c r="I539" s="154"/>
      <c r="J539" s="154"/>
      <c r="K539" s="154"/>
      <c r="L539" s="154"/>
      <c r="M539" s="154"/>
      <c r="N539" s="154"/>
      <c r="O539" s="154"/>
      <c r="P539" s="154"/>
      <c r="Q539" s="151"/>
    </row>
    <row r="540" spans="1:17" s="102" customFormat="1" x14ac:dyDescent="0.25">
      <c r="A540" s="151"/>
      <c r="B540" s="152"/>
      <c r="C540" s="152"/>
      <c r="D540" s="152"/>
      <c r="E540" s="153"/>
      <c r="F540" s="153"/>
      <c r="G540" s="153"/>
      <c r="H540" s="154"/>
      <c r="I540" s="154"/>
      <c r="J540" s="154"/>
      <c r="K540" s="154"/>
      <c r="L540" s="154"/>
      <c r="M540" s="154"/>
      <c r="N540" s="154"/>
      <c r="O540" s="154"/>
      <c r="P540" s="154"/>
      <c r="Q540" s="151"/>
    </row>
    <row r="541" spans="1:17" s="102" customFormat="1" x14ac:dyDescent="0.25">
      <c r="A541" s="151"/>
      <c r="B541" s="152"/>
      <c r="C541" s="152"/>
      <c r="D541" s="152"/>
      <c r="E541" s="153"/>
      <c r="F541" s="153"/>
      <c r="G541" s="153"/>
      <c r="H541" s="154"/>
      <c r="I541" s="154"/>
      <c r="J541" s="154"/>
      <c r="K541" s="154"/>
      <c r="L541" s="154"/>
      <c r="M541" s="154"/>
      <c r="N541" s="154"/>
      <c r="O541" s="154"/>
      <c r="P541" s="154"/>
      <c r="Q541" s="151"/>
    </row>
    <row r="542" spans="1:17" s="102" customFormat="1" x14ac:dyDescent="0.25">
      <c r="A542" s="151"/>
      <c r="B542" s="152"/>
      <c r="C542" s="152"/>
      <c r="D542" s="152"/>
      <c r="E542" s="153"/>
      <c r="F542" s="153"/>
      <c r="G542" s="153"/>
      <c r="H542" s="154"/>
      <c r="I542" s="154"/>
      <c r="J542" s="154"/>
      <c r="K542" s="154"/>
      <c r="L542" s="154"/>
      <c r="M542" s="154"/>
      <c r="N542" s="154"/>
      <c r="O542" s="154"/>
      <c r="P542" s="154"/>
      <c r="Q542" s="151"/>
    </row>
    <row r="543" spans="1:17" s="102" customFormat="1" x14ac:dyDescent="0.25">
      <c r="A543" s="151"/>
      <c r="B543" s="152"/>
      <c r="C543" s="152"/>
      <c r="D543" s="152"/>
      <c r="E543" s="153"/>
      <c r="F543" s="153"/>
      <c r="G543" s="153"/>
      <c r="H543" s="154"/>
      <c r="I543" s="154"/>
      <c r="J543" s="154"/>
      <c r="K543" s="154"/>
      <c r="L543" s="154"/>
      <c r="M543" s="154"/>
      <c r="N543" s="154"/>
      <c r="O543" s="154"/>
      <c r="P543" s="154"/>
      <c r="Q543" s="151"/>
    </row>
    <row r="544" spans="1:17" s="102" customFormat="1" x14ac:dyDescent="0.25">
      <c r="A544" s="151"/>
      <c r="B544" s="152"/>
      <c r="C544" s="152"/>
      <c r="D544" s="152"/>
      <c r="E544" s="153"/>
      <c r="F544" s="153"/>
      <c r="G544" s="153"/>
      <c r="H544" s="154"/>
      <c r="I544" s="154"/>
      <c r="J544" s="154"/>
      <c r="K544" s="154"/>
      <c r="L544" s="154"/>
      <c r="M544" s="154"/>
      <c r="N544" s="154"/>
      <c r="O544" s="154"/>
      <c r="P544" s="154"/>
      <c r="Q544" s="151"/>
    </row>
    <row r="545" spans="1:17" s="102" customFormat="1" x14ac:dyDescent="0.25">
      <c r="A545" s="151"/>
      <c r="B545" s="152"/>
      <c r="C545" s="152"/>
      <c r="D545" s="152"/>
      <c r="E545" s="153"/>
      <c r="F545" s="153"/>
      <c r="G545" s="153"/>
      <c r="H545" s="154"/>
      <c r="I545" s="154"/>
      <c r="J545" s="154"/>
      <c r="K545" s="154"/>
      <c r="L545" s="154"/>
      <c r="M545" s="154"/>
      <c r="N545" s="154"/>
      <c r="O545" s="154"/>
      <c r="P545" s="154"/>
      <c r="Q545" s="151"/>
    </row>
    <row r="546" spans="1:17" s="102" customFormat="1" x14ac:dyDescent="0.25">
      <c r="A546" s="151"/>
      <c r="B546" s="152"/>
      <c r="C546" s="152"/>
      <c r="D546" s="152"/>
      <c r="E546" s="153"/>
      <c r="F546" s="153"/>
      <c r="G546" s="153"/>
      <c r="H546" s="154"/>
      <c r="I546" s="154"/>
      <c r="J546" s="154"/>
      <c r="K546" s="154"/>
      <c r="L546" s="154"/>
      <c r="M546" s="154"/>
      <c r="N546" s="154"/>
      <c r="O546" s="154"/>
      <c r="P546" s="154"/>
      <c r="Q546" s="151"/>
    </row>
    <row r="547" spans="1:17" s="102" customFormat="1" x14ac:dyDescent="0.25">
      <c r="A547" s="151"/>
      <c r="B547" s="152"/>
      <c r="C547" s="152"/>
      <c r="D547" s="152"/>
      <c r="E547" s="153"/>
      <c r="F547" s="153"/>
      <c r="G547" s="153"/>
      <c r="H547" s="154"/>
      <c r="I547" s="154"/>
      <c r="J547" s="154"/>
      <c r="K547" s="154"/>
      <c r="L547" s="154"/>
      <c r="M547" s="154"/>
      <c r="N547" s="154"/>
      <c r="O547" s="154"/>
      <c r="P547" s="154"/>
      <c r="Q547" s="151"/>
    </row>
    <row r="548" spans="1:17" s="102" customFormat="1" x14ac:dyDescent="0.25">
      <c r="A548" s="151"/>
      <c r="B548" s="152"/>
      <c r="C548" s="152"/>
      <c r="D548" s="152"/>
      <c r="E548" s="153"/>
      <c r="F548" s="153"/>
      <c r="G548" s="153"/>
      <c r="H548" s="154"/>
      <c r="I548" s="154"/>
      <c r="J548" s="154"/>
      <c r="K548" s="154"/>
      <c r="L548" s="154"/>
      <c r="M548" s="154"/>
      <c r="N548" s="154"/>
      <c r="O548" s="154"/>
      <c r="P548" s="154"/>
      <c r="Q548" s="151"/>
    </row>
    <row r="549" spans="1:17" s="102" customFormat="1" x14ac:dyDescent="0.25">
      <c r="A549" s="151"/>
      <c r="B549" s="152"/>
      <c r="C549" s="152"/>
      <c r="D549" s="152"/>
      <c r="E549" s="153"/>
      <c r="F549" s="153"/>
      <c r="G549" s="153"/>
      <c r="H549" s="154"/>
      <c r="I549" s="154"/>
      <c r="J549" s="154"/>
      <c r="K549" s="154"/>
      <c r="L549" s="154"/>
      <c r="M549" s="154"/>
      <c r="N549" s="154"/>
      <c r="O549" s="154"/>
      <c r="P549" s="154"/>
      <c r="Q549" s="151"/>
    </row>
    <row r="550" spans="1:17" s="102" customFormat="1" x14ac:dyDescent="0.25">
      <c r="A550" s="151"/>
      <c r="B550" s="152"/>
      <c r="C550" s="152"/>
      <c r="D550" s="152"/>
      <c r="E550" s="153"/>
      <c r="F550" s="153"/>
      <c r="G550" s="153"/>
      <c r="H550" s="154"/>
      <c r="I550" s="154"/>
      <c r="J550" s="154"/>
      <c r="K550" s="154"/>
      <c r="L550" s="154"/>
      <c r="M550" s="154"/>
      <c r="N550" s="154"/>
      <c r="O550" s="154"/>
      <c r="P550" s="154"/>
      <c r="Q550" s="151"/>
    </row>
    <row r="551" spans="1:17" s="102" customFormat="1" x14ac:dyDescent="0.25">
      <c r="A551" s="151"/>
      <c r="B551" s="152"/>
      <c r="C551" s="152"/>
      <c r="D551" s="152"/>
      <c r="E551" s="153"/>
      <c r="F551" s="153"/>
      <c r="G551" s="153"/>
      <c r="H551" s="154"/>
      <c r="I551" s="154"/>
      <c r="J551" s="154"/>
      <c r="K551" s="154"/>
      <c r="L551" s="154"/>
      <c r="M551" s="154"/>
      <c r="N551" s="154"/>
      <c r="O551" s="154"/>
      <c r="P551" s="154"/>
      <c r="Q551" s="151"/>
    </row>
    <row r="552" spans="1:17" s="102" customFormat="1" x14ac:dyDescent="0.25">
      <c r="A552" s="151"/>
      <c r="B552" s="152"/>
      <c r="C552" s="152"/>
      <c r="D552" s="152"/>
      <c r="E552" s="153"/>
      <c r="F552" s="153"/>
      <c r="G552" s="153"/>
      <c r="H552" s="154"/>
      <c r="I552" s="154"/>
      <c r="J552" s="154"/>
      <c r="K552" s="154"/>
      <c r="L552" s="154"/>
      <c r="M552" s="154"/>
      <c r="N552" s="154"/>
      <c r="O552" s="154"/>
      <c r="P552" s="154"/>
      <c r="Q552" s="151"/>
    </row>
    <row r="553" spans="1:17" s="102" customFormat="1" x14ac:dyDescent="0.25">
      <c r="A553" s="151"/>
      <c r="B553" s="152"/>
      <c r="C553" s="152"/>
      <c r="D553" s="152"/>
      <c r="E553" s="153"/>
      <c r="F553" s="153"/>
      <c r="G553" s="153"/>
      <c r="H553" s="154"/>
      <c r="I553" s="154"/>
      <c r="J553" s="154"/>
      <c r="K553" s="154"/>
      <c r="L553" s="154"/>
      <c r="M553" s="154"/>
      <c r="N553" s="154"/>
      <c r="O553" s="154"/>
      <c r="P553" s="154"/>
      <c r="Q553" s="151"/>
    </row>
    <row r="554" spans="1:17" s="102" customFormat="1" x14ac:dyDescent="0.25">
      <c r="A554" s="151"/>
      <c r="B554" s="152"/>
      <c r="C554" s="152"/>
      <c r="D554" s="152"/>
      <c r="E554" s="153"/>
      <c r="F554" s="153"/>
      <c r="G554" s="153"/>
      <c r="H554" s="154"/>
      <c r="I554" s="154"/>
      <c r="J554" s="154"/>
      <c r="K554" s="154"/>
      <c r="L554" s="154"/>
      <c r="M554" s="154"/>
      <c r="N554" s="154"/>
      <c r="O554" s="154"/>
      <c r="P554" s="154"/>
      <c r="Q554" s="151"/>
    </row>
    <row r="555" spans="1:17" s="102" customFormat="1" x14ac:dyDescent="0.25">
      <c r="A555" s="151"/>
      <c r="B555" s="152"/>
      <c r="C555" s="152"/>
      <c r="D555" s="152"/>
      <c r="E555" s="153"/>
      <c r="F555" s="153"/>
      <c r="G555" s="153"/>
      <c r="H555" s="154"/>
      <c r="I555" s="154"/>
      <c r="J555" s="154"/>
      <c r="K555" s="154"/>
      <c r="L555" s="154"/>
      <c r="M555" s="154"/>
      <c r="N555" s="154"/>
      <c r="O555" s="154"/>
      <c r="P555" s="154"/>
      <c r="Q555" s="151"/>
    </row>
    <row r="556" spans="1:17" s="102" customFormat="1" x14ac:dyDescent="0.25">
      <c r="A556" s="151"/>
      <c r="B556" s="152"/>
      <c r="C556" s="152"/>
      <c r="D556" s="152"/>
      <c r="E556" s="153"/>
      <c r="F556" s="153"/>
      <c r="G556" s="153"/>
      <c r="H556" s="154"/>
      <c r="I556" s="154"/>
      <c r="J556" s="154"/>
      <c r="K556" s="154"/>
      <c r="L556" s="154"/>
      <c r="M556" s="154"/>
      <c r="N556" s="154"/>
      <c r="O556" s="154"/>
      <c r="P556" s="154"/>
      <c r="Q556" s="151"/>
    </row>
    <row r="557" spans="1:17" s="102" customFormat="1" x14ac:dyDescent="0.25">
      <c r="A557" s="151"/>
      <c r="B557" s="152"/>
      <c r="C557" s="152"/>
      <c r="D557" s="152"/>
      <c r="E557" s="153"/>
      <c r="F557" s="153"/>
      <c r="G557" s="153"/>
      <c r="H557" s="154"/>
      <c r="I557" s="154"/>
      <c r="J557" s="154"/>
      <c r="K557" s="154"/>
      <c r="L557" s="154"/>
      <c r="M557" s="154"/>
      <c r="N557" s="154"/>
      <c r="O557" s="154"/>
      <c r="P557" s="154"/>
      <c r="Q557" s="151"/>
    </row>
    <row r="558" spans="1:17" s="102" customFormat="1" x14ac:dyDescent="0.25">
      <c r="A558" s="151"/>
      <c r="B558" s="152"/>
      <c r="C558" s="152"/>
      <c r="D558" s="152"/>
      <c r="E558" s="153"/>
      <c r="F558" s="153"/>
      <c r="G558" s="153"/>
      <c r="H558" s="154"/>
      <c r="I558" s="154"/>
      <c r="J558" s="154"/>
      <c r="K558" s="154"/>
      <c r="L558" s="154"/>
      <c r="M558" s="154"/>
      <c r="N558" s="154"/>
      <c r="O558" s="154"/>
      <c r="P558" s="154"/>
      <c r="Q558" s="151"/>
    </row>
    <row r="559" spans="1:17" s="102" customFormat="1" x14ac:dyDescent="0.25">
      <c r="A559" s="151"/>
      <c r="B559" s="152"/>
      <c r="C559" s="152"/>
      <c r="D559" s="152"/>
      <c r="E559" s="153"/>
      <c r="F559" s="153"/>
      <c r="G559" s="153"/>
      <c r="H559" s="154"/>
      <c r="I559" s="154"/>
      <c r="J559" s="154"/>
      <c r="K559" s="154"/>
      <c r="L559" s="154"/>
      <c r="M559" s="154"/>
      <c r="N559" s="154"/>
      <c r="O559" s="154"/>
      <c r="P559" s="154"/>
      <c r="Q559" s="151"/>
    </row>
    <row r="560" spans="1:17" s="102" customFormat="1" x14ac:dyDescent="0.25">
      <c r="A560" s="151"/>
      <c r="B560" s="152"/>
      <c r="C560" s="152"/>
      <c r="D560" s="152"/>
      <c r="E560" s="153"/>
      <c r="F560" s="153"/>
      <c r="G560" s="153"/>
      <c r="H560" s="154"/>
      <c r="I560" s="154"/>
      <c r="J560" s="154"/>
      <c r="K560" s="154"/>
      <c r="L560" s="154"/>
      <c r="M560" s="154"/>
      <c r="N560" s="154"/>
      <c r="O560" s="154"/>
      <c r="P560" s="154"/>
      <c r="Q560" s="151"/>
    </row>
    <row r="561" spans="1:17" s="102" customFormat="1" x14ac:dyDescent="0.25">
      <c r="A561" s="151"/>
      <c r="B561" s="152"/>
      <c r="C561" s="152"/>
      <c r="D561" s="152"/>
      <c r="E561" s="153"/>
      <c r="F561" s="153"/>
      <c r="G561" s="153"/>
      <c r="H561" s="154"/>
      <c r="I561" s="154"/>
      <c r="J561" s="154"/>
      <c r="K561" s="154"/>
      <c r="L561" s="154"/>
      <c r="M561" s="154"/>
      <c r="N561" s="154"/>
      <c r="O561" s="154"/>
      <c r="P561" s="154"/>
      <c r="Q561" s="151"/>
    </row>
    <row r="562" spans="1:17" s="102" customFormat="1" x14ac:dyDescent="0.25">
      <c r="A562" s="151"/>
      <c r="B562" s="152"/>
      <c r="C562" s="152"/>
      <c r="D562" s="152"/>
      <c r="E562" s="153"/>
      <c r="F562" s="153"/>
      <c r="G562" s="153"/>
      <c r="H562" s="154"/>
      <c r="I562" s="154"/>
      <c r="J562" s="154"/>
      <c r="K562" s="154"/>
      <c r="L562" s="154"/>
      <c r="M562" s="154"/>
      <c r="N562" s="154"/>
      <c r="O562" s="154"/>
      <c r="P562" s="154"/>
      <c r="Q562" s="151"/>
    </row>
    <row r="563" spans="1:17" s="102" customFormat="1" x14ac:dyDescent="0.25">
      <c r="A563" s="151"/>
      <c r="B563" s="152"/>
      <c r="C563" s="152"/>
      <c r="D563" s="152"/>
      <c r="E563" s="153"/>
      <c r="F563" s="153"/>
      <c r="G563" s="153"/>
      <c r="H563" s="154"/>
      <c r="I563" s="154"/>
      <c r="J563" s="154"/>
      <c r="K563" s="154"/>
      <c r="L563" s="154"/>
      <c r="M563" s="154"/>
      <c r="N563" s="154"/>
      <c r="O563" s="154"/>
      <c r="P563" s="154"/>
      <c r="Q563" s="151"/>
    </row>
    <row r="564" spans="1:17" s="102" customFormat="1" x14ac:dyDescent="0.25">
      <c r="A564" s="151"/>
      <c r="B564" s="152"/>
      <c r="C564" s="152"/>
      <c r="D564" s="152"/>
      <c r="E564" s="153"/>
      <c r="F564" s="153"/>
      <c r="G564" s="153"/>
      <c r="H564" s="154"/>
      <c r="I564" s="154"/>
      <c r="J564" s="154"/>
      <c r="K564" s="154"/>
      <c r="L564" s="154"/>
      <c r="M564" s="154"/>
      <c r="N564" s="154"/>
      <c r="O564" s="154"/>
      <c r="P564" s="154"/>
      <c r="Q564" s="151"/>
    </row>
    <row r="565" spans="1:17" s="102" customFormat="1" x14ac:dyDescent="0.25">
      <c r="A565" s="151"/>
      <c r="B565" s="152"/>
      <c r="C565" s="152"/>
      <c r="D565" s="152"/>
      <c r="E565" s="153"/>
      <c r="F565" s="153"/>
      <c r="G565" s="153"/>
      <c r="H565" s="154"/>
      <c r="I565" s="154"/>
      <c r="J565" s="154"/>
      <c r="K565" s="154"/>
      <c r="L565" s="154"/>
      <c r="M565" s="154"/>
      <c r="N565" s="154"/>
      <c r="O565" s="154"/>
      <c r="P565" s="154"/>
      <c r="Q565" s="151"/>
    </row>
    <row r="566" spans="1:17" s="102" customFormat="1" x14ac:dyDescent="0.25">
      <c r="A566" s="151"/>
      <c r="B566" s="152"/>
      <c r="C566" s="152"/>
      <c r="D566" s="152"/>
      <c r="E566" s="153"/>
      <c r="F566" s="153"/>
      <c r="G566" s="153"/>
      <c r="H566" s="154"/>
      <c r="I566" s="154"/>
      <c r="J566" s="154"/>
      <c r="K566" s="154"/>
      <c r="L566" s="154"/>
      <c r="M566" s="154"/>
      <c r="N566" s="154"/>
      <c r="O566" s="154"/>
      <c r="P566" s="154"/>
      <c r="Q566" s="151"/>
    </row>
    <row r="567" spans="1:17" s="102" customFormat="1" x14ac:dyDescent="0.25">
      <c r="A567" s="151"/>
      <c r="B567" s="152"/>
      <c r="C567" s="152"/>
      <c r="D567" s="152"/>
      <c r="E567" s="153"/>
      <c r="F567" s="153"/>
      <c r="G567" s="153"/>
      <c r="H567" s="154"/>
      <c r="I567" s="154"/>
      <c r="J567" s="154"/>
      <c r="K567" s="154"/>
      <c r="L567" s="154"/>
      <c r="M567" s="154"/>
      <c r="N567" s="154"/>
      <c r="O567" s="154"/>
      <c r="P567" s="154"/>
      <c r="Q567" s="151"/>
    </row>
    <row r="568" spans="1:17" s="102" customFormat="1" x14ac:dyDescent="0.25">
      <c r="A568" s="151"/>
      <c r="B568" s="152"/>
      <c r="C568" s="152"/>
      <c r="D568" s="152"/>
      <c r="E568" s="153"/>
      <c r="F568" s="153"/>
      <c r="G568" s="153"/>
      <c r="H568" s="154"/>
      <c r="I568" s="154"/>
      <c r="J568" s="154"/>
      <c r="K568" s="154"/>
      <c r="L568" s="154"/>
      <c r="M568" s="154"/>
      <c r="N568" s="154"/>
      <c r="O568" s="154"/>
      <c r="P568" s="154"/>
      <c r="Q568" s="151"/>
    </row>
    <row r="569" spans="1:17" s="102" customFormat="1" x14ac:dyDescent="0.25">
      <c r="A569" s="151"/>
      <c r="B569" s="152"/>
      <c r="C569" s="152"/>
      <c r="D569" s="152"/>
      <c r="E569" s="153"/>
      <c r="F569" s="153"/>
      <c r="G569" s="153"/>
      <c r="H569" s="154"/>
      <c r="I569" s="154"/>
      <c r="J569" s="154"/>
      <c r="K569" s="154"/>
      <c r="L569" s="154"/>
      <c r="M569" s="154"/>
      <c r="N569" s="154"/>
      <c r="O569" s="154"/>
      <c r="P569" s="154"/>
      <c r="Q569" s="151"/>
    </row>
    <row r="570" spans="1:17" s="102" customFormat="1" x14ac:dyDescent="0.25">
      <c r="A570" s="151"/>
      <c r="B570" s="152"/>
      <c r="C570" s="152"/>
      <c r="D570" s="152"/>
      <c r="E570" s="153"/>
      <c r="F570" s="153"/>
      <c r="G570" s="153"/>
      <c r="H570" s="154"/>
      <c r="I570" s="154"/>
      <c r="J570" s="154"/>
      <c r="K570" s="154"/>
      <c r="L570" s="154"/>
      <c r="M570" s="154"/>
      <c r="N570" s="154"/>
      <c r="O570" s="154"/>
      <c r="P570" s="154"/>
      <c r="Q570" s="151"/>
    </row>
    <row r="571" spans="1:17" s="102" customFormat="1" x14ac:dyDescent="0.25">
      <c r="A571" s="151"/>
      <c r="B571" s="152"/>
      <c r="C571" s="152"/>
      <c r="D571" s="152"/>
      <c r="E571" s="153"/>
      <c r="F571" s="153"/>
      <c r="G571" s="153"/>
      <c r="H571" s="154"/>
      <c r="I571" s="154"/>
      <c r="J571" s="154"/>
      <c r="K571" s="154"/>
      <c r="L571" s="154"/>
      <c r="M571" s="154"/>
      <c r="N571" s="154"/>
      <c r="O571" s="154"/>
      <c r="P571" s="154"/>
      <c r="Q571" s="151"/>
    </row>
    <row r="572" spans="1:17" s="102" customFormat="1" x14ac:dyDescent="0.25">
      <c r="A572" s="151"/>
      <c r="B572" s="152"/>
      <c r="C572" s="152"/>
      <c r="D572" s="152"/>
      <c r="E572" s="153"/>
      <c r="F572" s="153"/>
      <c r="G572" s="153"/>
      <c r="H572" s="154"/>
      <c r="I572" s="154"/>
      <c r="J572" s="154"/>
      <c r="K572" s="154"/>
      <c r="L572" s="154"/>
      <c r="M572" s="154"/>
      <c r="N572" s="154"/>
      <c r="O572" s="154"/>
      <c r="P572" s="154"/>
      <c r="Q572" s="151"/>
    </row>
    <row r="573" spans="1:17" s="102" customFormat="1" x14ac:dyDescent="0.25">
      <c r="A573" s="151"/>
      <c r="B573" s="152"/>
      <c r="C573" s="152"/>
      <c r="D573" s="152"/>
      <c r="E573" s="153"/>
      <c r="F573" s="153"/>
      <c r="G573" s="153"/>
      <c r="H573" s="154"/>
      <c r="I573" s="154"/>
      <c r="J573" s="154"/>
      <c r="K573" s="154"/>
      <c r="L573" s="154"/>
      <c r="M573" s="154"/>
      <c r="N573" s="154"/>
      <c r="O573" s="154"/>
      <c r="P573" s="154"/>
      <c r="Q573" s="151"/>
    </row>
    <row r="574" spans="1:17" s="102" customFormat="1" x14ac:dyDescent="0.25">
      <c r="A574" s="151"/>
      <c r="B574" s="152"/>
      <c r="C574" s="152"/>
      <c r="D574" s="152"/>
      <c r="E574" s="153"/>
      <c r="F574" s="153"/>
      <c r="G574" s="153"/>
      <c r="H574" s="154"/>
      <c r="I574" s="154"/>
      <c r="J574" s="154"/>
      <c r="K574" s="154"/>
      <c r="L574" s="154"/>
      <c r="M574" s="154"/>
      <c r="N574" s="154"/>
      <c r="O574" s="154"/>
      <c r="P574" s="154"/>
      <c r="Q574" s="151"/>
    </row>
    <row r="575" spans="1:17" s="102" customFormat="1" x14ac:dyDescent="0.25">
      <c r="A575" s="151"/>
      <c r="B575" s="152"/>
      <c r="C575" s="152"/>
      <c r="D575" s="152"/>
      <c r="E575" s="153"/>
      <c r="F575" s="153"/>
      <c r="G575" s="153"/>
      <c r="H575" s="154"/>
      <c r="I575" s="154"/>
      <c r="J575" s="154"/>
      <c r="K575" s="154"/>
      <c r="L575" s="154"/>
      <c r="M575" s="154"/>
      <c r="N575" s="154"/>
      <c r="O575" s="154"/>
      <c r="P575" s="154"/>
      <c r="Q575" s="151"/>
    </row>
    <row r="576" spans="1:17" s="102" customFormat="1" x14ac:dyDescent="0.25">
      <c r="A576" s="151"/>
      <c r="B576" s="152"/>
      <c r="C576" s="152"/>
      <c r="D576" s="152"/>
      <c r="E576" s="153"/>
      <c r="F576" s="153"/>
      <c r="G576" s="153"/>
      <c r="H576" s="154"/>
      <c r="I576" s="154"/>
      <c r="J576" s="154"/>
      <c r="K576" s="154"/>
      <c r="L576" s="154"/>
      <c r="M576" s="154"/>
      <c r="N576" s="154"/>
      <c r="O576" s="154"/>
      <c r="P576" s="154"/>
      <c r="Q576" s="151"/>
    </row>
    <row r="577" spans="1:17" s="102" customFormat="1" x14ac:dyDescent="0.25">
      <c r="A577" s="151"/>
      <c r="B577" s="152"/>
      <c r="C577" s="152"/>
      <c r="D577" s="152"/>
      <c r="E577" s="153"/>
      <c r="F577" s="153"/>
      <c r="G577" s="153"/>
      <c r="H577" s="154"/>
      <c r="I577" s="154"/>
      <c r="J577" s="154"/>
      <c r="K577" s="154"/>
      <c r="L577" s="154"/>
      <c r="M577" s="154"/>
      <c r="N577" s="154"/>
      <c r="O577" s="154"/>
      <c r="P577" s="154"/>
      <c r="Q577" s="151"/>
    </row>
    <row r="578" spans="1:17" s="102" customFormat="1" x14ac:dyDescent="0.25">
      <c r="A578" s="151"/>
      <c r="B578" s="152"/>
      <c r="C578" s="152"/>
      <c r="D578" s="152"/>
      <c r="E578" s="153"/>
      <c r="F578" s="153"/>
      <c r="G578" s="153"/>
      <c r="H578" s="154"/>
      <c r="I578" s="154"/>
      <c r="J578" s="154"/>
      <c r="K578" s="154"/>
      <c r="L578" s="154"/>
      <c r="M578" s="154"/>
      <c r="N578" s="154"/>
      <c r="O578" s="154"/>
      <c r="P578" s="154"/>
      <c r="Q578" s="151"/>
    </row>
    <row r="579" spans="1:17" s="102" customFormat="1" x14ac:dyDescent="0.25">
      <c r="A579" s="151"/>
      <c r="B579" s="152"/>
      <c r="C579" s="152"/>
      <c r="D579" s="152"/>
      <c r="E579" s="153"/>
      <c r="F579" s="153"/>
      <c r="G579" s="153"/>
      <c r="H579" s="154"/>
      <c r="I579" s="154"/>
      <c r="J579" s="154"/>
      <c r="K579" s="154"/>
      <c r="L579" s="154"/>
      <c r="M579" s="154"/>
      <c r="N579" s="154"/>
      <c r="O579" s="154"/>
      <c r="P579" s="154"/>
      <c r="Q579" s="151"/>
    </row>
    <row r="580" spans="1:17" s="102" customFormat="1" x14ac:dyDescent="0.25">
      <c r="A580" s="151"/>
      <c r="B580" s="152"/>
      <c r="C580" s="152"/>
      <c r="D580" s="152"/>
      <c r="E580" s="153"/>
      <c r="F580" s="153"/>
      <c r="G580" s="153"/>
      <c r="H580" s="154"/>
      <c r="I580" s="154"/>
      <c r="J580" s="154"/>
      <c r="K580" s="154"/>
      <c r="L580" s="154"/>
      <c r="M580" s="154"/>
      <c r="N580" s="154"/>
      <c r="O580" s="154"/>
      <c r="P580" s="154"/>
      <c r="Q580" s="151"/>
    </row>
    <row r="581" spans="1:17" s="102" customFormat="1" x14ac:dyDescent="0.25">
      <c r="A581" s="151"/>
      <c r="B581" s="152"/>
      <c r="C581" s="152"/>
      <c r="D581" s="152"/>
      <c r="E581" s="153"/>
      <c r="F581" s="153"/>
      <c r="G581" s="153"/>
      <c r="H581" s="154"/>
      <c r="I581" s="154"/>
      <c r="J581" s="154"/>
      <c r="K581" s="154"/>
      <c r="L581" s="154"/>
      <c r="M581" s="154"/>
      <c r="N581" s="154"/>
      <c r="O581" s="154"/>
      <c r="P581" s="154"/>
      <c r="Q581" s="151"/>
    </row>
    <row r="582" spans="1:17" s="102" customFormat="1" x14ac:dyDescent="0.25">
      <c r="A582" s="151"/>
      <c r="B582" s="152"/>
      <c r="C582" s="152"/>
      <c r="D582" s="152"/>
      <c r="E582" s="153"/>
      <c r="F582" s="153"/>
      <c r="G582" s="153"/>
      <c r="H582" s="154"/>
      <c r="I582" s="154"/>
      <c r="J582" s="154"/>
      <c r="K582" s="154"/>
      <c r="L582" s="154"/>
      <c r="M582" s="154"/>
      <c r="N582" s="154"/>
      <c r="O582" s="154"/>
      <c r="P582" s="154"/>
      <c r="Q582" s="151"/>
    </row>
    <row r="583" spans="1:17" s="102" customFormat="1" x14ac:dyDescent="0.25">
      <c r="A583" s="151"/>
      <c r="B583" s="152"/>
      <c r="C583" s="152"/>
      <c r="D583" s="152"/>
      <c r="E583" s="153"/>
      <c r="F583" s="153"/>
      <c r="G583" s="153"/>
      <c r="H583" s="154"/>
      <c r="I583" s="154"/>
      <c r="J583" s="154"/>
      <c r="K583" s="154"/>
      <c r="L583" s="154"/>
      <c r="M583" s="154"/>
      <c r="N583" s="154"/>
      <c r="O583" s="154"/>
      <c r="P583" s="154"/>
      <c r="Q583" s="151"/>
    </row>
    <row r="584" spans="1:17" s="102" customFormat="1" x14ac:dyDescent="0.25">
      <c r="A584" s="151"/>
      <c r="B584" s="152"/>
      <c r="C584" s="152"/>
      <c r="D584" s="152"/>
      <c r="E584" s="153"/>
      <c r="F584" s="153"/>
      <c r="G584" s="153"/>
      <c r="H584" s="154"/>
      <c r="I584" s="154"/>
      <c r="J584" s="154"/>
      <c r="K584" s="154"/>
      <c r="L584" s="154"/>
      <c r="M584" s="154"/>
      <c r="N584" s="154"/>
      <c r="O584" s="154"/>
      <c r="P584" s="154"/>
      <c r="Q584" s="151"/>
    </row>
    <row r="585" spans="1:17" s="102" customFormat="1" x14ac:dyDescent="0.25">
      <c r="A585" s="151"/>
      <c r="B585" s="152"/>
      <c r="C585" s="152"/>
      <c r="D585" s="152"/>
      <c r="E585" s="153"/>
      <c r="F585" s="153"/>
      <c r="G585" s="153"/>
      <c r="H585" s="154"/>
      <c r="I585" s="154"/>
      <c r="J585" s="154"/>
      <c r="K585" s="154"/>
      <c r="L585" s="154"/>
      <c r="M585" s="154"/>
      <c r="N585" s="154"/>
      <c r="O585" s="154"/>
      <c r="P585" s="154"/>
      <c r="Q585" s="151"/>
    </row>
    <row r="586" spans="1:17" s="102" customFormat="1" x14ac:dyDescent="0.25">
      <c r="A586" s="151"/>
      <c r="B586" s="152"/>
      <c r="C586" s="152"/>
      <c r="D586" s="152"/>
      <c r="E586" s="153"/>
      <c r="F586" s="153"/>
      <c r="G586" s="153"/>
      <c r="H586" s="154"/>
      <c r="I586" s="154"/>
      <c r="J586" s="154"/>
      <c r="K586" s="154"/>
      <c r="L586" s="154"/>
      <c r="M586" s="154"/>
      <c r="N586" s="154"/>
      <c r="O586" s="154"/>
      <c r="P586" s="154"/>
      <c r="Q586" s="151"/>
    </row>
    <row r="587" spans="1:17" s="102" customFormat="1" x14ac:dyDescent="0.25">
      <c r="A587" s="151"/>
      <c r="B587" s="152"/>
      <c r="C587" s="152"/>
      <c r="D587" s="152"/>
      <c r="E587" s="153"/>
      <c r="F587" s="153"/>
      <c r="G587" s="153"/>
      <c r="H587" s="154"/>
      <c r="I587" s="154"/>
      <c r="J587" s="154"/>
      <c r="K587" s="154"/>
      <c r="L587" s="154"/>
      <c r="M587" s="154"/>
      <c r="N587" s="154"/>
      <c r="O587" s="154"/>
      <c r="P587" s="154"/>
      <c r="Q587" s="151"/>
    </row>
    <row r="588" spans="1:17" s="102" customFormat="1" x14ac:dyDescent="0.25">
      <c r="A588" s="151"/>
      <c r="B588" s="152"/>
      <c r="C588" s="152"/>
      <c r="D588" s="152"/>
      <c r="E588" s="153"/>
      <c r="F588" s="153"/>
      <c r="G588" s="153"/>
      <c r="H588" s="154"/>
      <c r="I588" s="154"/>
      <c r="J588" s="154"/>
      <c r="K588" s="154"/>
      <c r="L588" s="154"/>
      <c r="M588" s="154"/>
      <c r="N588" s="154"/>
      <c r="O588" s="154"/>
      <c r="P588" s="154"/>
      <c r="Q588" s="151"/>
    </row>
    <row r="589" spans="1:17" s="102" customFormat="1" x14ac:dyDescent="0.25">
      <c r="A589" s="151"/>
      <c r="B589" s="152"/>
      <c r="C589" s="152"/>
      <c r="D589" s="152"/>
      <c r="E589" s="153"/>
      <c r="F589" s="153"/>
      <c r="G589" s="153"/>
      <c r="H589" s="154"/>
      <c r="I589" s="154"/>
      <c r="J589" s="154"/>
      <c r="K589" s="154"/>
      <c r="L589" s="154"/>
      <c r="M589" s="154"/>
      <c r="N589" s="154"/>
      <c r="O589" s="154"/>
      <c r="P589" s="154"/>
      <c r="Q589" s="151"/>
    </row>
    <row r="590" spans="1:17" s="102" customFormat="1" x14ac:dyDescent="0.25">
      <c r="A590" s="151"/>
      <c r="B590" s="152"/>
      <c r="C590" s="152"/>
      <c r="D590" s="152"/>
      <c r="E590" s="153"/>
      <c r="F590" s="153"/>
      <c r="G590" s="153"/>
      <c r="H590" s="154"/>
      <c r="I590" s="154"/>
      <c r="J590" s="154"/>
      <c r="K590" s="154"/>
      <c r="L590" s="154"/>
      <c r="M590" s="154"/>
      <c r="N590" s="154"/>
      <c r="O590" s="154"/>
      <c r="P590" s="154"/>
      <c r="Q590" s="151"/>
    </row>
    <row r="591" spans="1:17" s="102" customFormat="1" x14ac:dyDescent="0.25">
      <c r="A591" s="151"/>
      <c r="B591" s="152"/>
      <c r="C591" s="152"/>
      <c r="D591" s="152"/>
      <c r="E591" s="153"/>
      <c r="F591" s="153"/>
      <c r="G591" s="153"/>
      <c r="H591" s="154"/>
      <c r="I591" s="154"/>
      <c r="J591" s="154"/>
      <c r="K591" s="154"/>
      <c r="L591" s="154"/>
      <c r="M591" s="154"/>
      <c r="N591" s="154"/>
      <c r="O591" s="154"/>
      <c r="P591" s="154"/>
      <c r="Q591" s="151"/>
    </row>
    <row r="592" spans="1:17" s="102" customFormat="1" x14ac:dyDescent="0.25">
      <c r="A592" s="151"/>
      <c r="B592" s="152"/>
      <c r="C592" s="152"/>
      <c r="D592" s="152"/>
      <c r="E592" s="153"/>
      <c r="F592" s="153"/>
      <c r="G592" s="153"/>
      <c r="H592" s="154"/>
      <c r="I592" s="154"/>
      <c r="J592" s="154"/>
      <c r="K592" s="154"/>
      <c r="L592" s="154"/>
      <c r="M592" s="154"/>
      <c r="N592" s="154"/>
      <c r="O592" s="154"/>
      <c r="P592" s="154"/>
      <c r="Q592" s="151"/>
    </row>
    <row r="593" spans="1:17" s="102" customFormat="1" x14ac:dyDescent="0.25">
      <c r="A593" s="151"/>
      <c r="B593" s="152"/>
      <c r="C593" s="152"/>
      <c r="D593" s="152"/>
      <c r="E593" s="153"/>
      <c r="F593" s="153"/>
      <c r="G593" s="153"/>
      <c r="H593" s="154"/>
      <c r="I593" s="154"/>
      <c r="J593" s="154"/>
      <c r="K593" s="154"/>
      <c r="L593" s="154"/>
      <c r="M593" s="154"/>
      <c r="N593" s="154"/>
      <c r="O593" s="154"/>
      <c r="P593" s="154"/>
      <c r="Q593" s="151"/>
    </row>
    <row r="594" spans="1:17" s="102" customFormat="1" x14ac:dyDescent="0.25">
      <c r="A594" s="151"/>
      <c r="B594" s="152"/>
      <c r="C594" s="152"/>
      <c r="D594" s="152"/>
      <c r="E594" s="153"/>
      <c r="F594" s="153"/>
      <c r="G594" s="153"/>
      <c r="H594" s="154"/>
      <c r="I594" s="154"/>
      <c r="J594" s="154"/>
      <c r="K594" s="154"/>
      <c r="L594" s="154"/>
      <c r="M594" s="154"/>
      <c r="N594" s="154"/>
      <c r="O594" s="154"/>
      <c r="P594" s="154"/>
      <c r="Q594" s="151"/>
    </row>
    <row r="595" spans="1:17" s="102" customFormat="1" x14ac:dyDescent="0.25">
      <c r="A595" s="151"/>
      <c r="B595" s="152"/>
      <c r="C595" s="152"/>
      <c r="D595" s="152"/>
      <c r="E595" s="153"/>
      <c r="F595" s="153"/>
      <c r="G595" s="153"/>
      <c r="H595" s="154"/>
      <c r="I595" s="154"/>
      <c r="J595" s="154"/>
      <c r="K595" s="154"/>
      <c r="L595" s="154"/>
      <c r="M595" s="154"/>
      <c r="N595" s="154"/>
      <c r="O595" s="154"/>
      <c r="P595" s="154"/>
      <c r="Q595" s="151"/>
    </row>
    <row r="596" spans="1:17" s="102" customFormat="1" x14ac:dyDescent="0.25">
      <c r="A596" s="151"/>
      <c r="B596" s="152"/>
      <c r="C596" s="152"/>
      <c r="D596" s="152"/>
      <c r="E596" s="153"/>
      <c r="F596" s="153"/>
      <c r="G596" s="153"/>
      <c r="H596" s="154"/>
      <c r="I596" s="154"/>
      <c r="J596" s="154"/>
      <c r="K596" s="154"/>
      <c r="L596" s="154"/>
      <c r="M596" s="154"/>
      <c r="N596" s="154"/>
      <c r="O596" s="154"/>
      <c r="P596" s="154"/>
      <c r="Q596" s="151"/>
    </row>
    <row r="597" spans="1:17" s="102" customFormat="1" x14ac:dyDescent="0.25">
      <c r="A597" s="151"/>
      <c r="B597" s="152"/>
      <c r="C597" s="152"/>
      <c r="D597" s="152"/>
      <c r="E597" s="153"/>
      <c r="F597" s="153"/>
      <c r="G597" s="153"/>
      <c r="H597" s="154"/>
      <c r="I597" s="154"/>
      <c r="J597" s="154"/>
      <c r="K597" s="154"/>
      <c r="L597" s="154"/>
      <c r="M597" s="154"/>
      <c r="N597" s="154"/>
      <c r="O597" s="154"/>
      <c r="P597" s="154"/>
      <c r="Q597" s="151"/>
    </row>
    <row r="598" spans="1:17" s="102" customFormat="1" x14ac:dyDescent="0.25">
      <c r="A598" s="151"/>
      <c r="B598" s="152"/>
      <c r="C598" s="152"/>
      <c r="D598" s="152"/>
      <c r="E598" s="153"/>
      <c r="F598" s="153"/>
      <c r="G598" s="153"/>
      <c r="H598" s="154"/>
      <c r="I598" s="154"/>
      <c r="J598" s="154"/>
      <c r="K598" s="154"/>
      <c r="L598" s="154"/>
      <c r="M598" s="154"/>
      <c r="N598" s="154"/>
      <c r="O598" s="154"/>
      <c r="P598" s="154"/>
      <c r="Q598" s="151"/>
    </row>
    <row r="599" spans="1:17" s="102" customFormat="1" x14ac:dyDescent="0.25">
      <c r="A599" s="151"/>
      <c r="B599" s="152"/>
      <c r="C599" s="152"/>
      <c r="D599" s="152"/>
      <c r="E599" s="153"/>
      <c r="F599" s="153"/>
      <c r="G599" s="153"/>
      <c r="H599" s="154"/>
      <c r="I599" s="154"/>
      <c r="J599" s="154"/>
      <c r="K599" s="154"/>
      <c r="L599" s="154"/>
      <c r="M599" s="154"/>
      <c r="N599" s="154"/>
      <c r="O599" s="154"/>
      <c r="P599" s="154"/>
      <c r="Q599" s="151"/>
    </row>
    <row r="600" spans="1:17" s="102" customFormat="1" x14ac:dyDescent="0.25">
      <c r="A600" s="151"/>
      <c r="B600" s="152"/>
      <c r="C600" s="152"/>
      <c r="D600" s="152"/>
      <c r="E600" s="153"/>
      <c r="F600" s="153"/>
      <c r="G600" s="153"/>
      <c r="H600" s="154"/>
      <c r="I600" s="154"/>
      <c r="J600" s="154"/>
      <c r="K600" s="154"/>
      <c r="L600" s="154"/>
      <c r="M600" s="154"/>
      <c r="N600" s="154"/>
      <c r="O600" s="154"/>
      <c r="P600" s="154"/>
      <c r="Q600" s="151"/>
    </row>
    <row r="601" spans="1:17" s="102" customFormat="1" x14ac:dyDescent="0.25">
      <c r="A601" s="151"/>
      <c r="B601" s="152"/>
      <c r="C601" s="152"/>
      <c r="D601" s="152"/>
      <c r="E601" s="153"/>
      <c r="F601" s="153"/>
      <c r="G601" s="153"/>
      <c r="H601" s="154"/>
      <c r="I601" s="154"/>
      <c r="J601" s="154"/>
      <c r="K601" s="154"/>
      <c r="L601" s="154"/>
      <c r="M601" s="154"/>
      <c r="N601" s="154"/>
      <c r="O601" s="154"/>
      <c r="P601" s="154"/>
      <c r="Q601" s="151"/>
    </row>
    <row r="602" spans="1:17" s="102" customFormat="1" x14ac:dyDescent="0.25">
      <c r="A602" s="151"/>
      <c r="B602" s="152"/>
      <c r="C602" s="152"/>
      <c r="D602" s="152"/>
      <c r="E602" s="153"/>
      <c r="F602" s="153"/>
      <c r="G602" s="153"/>
      <c r="H602" s="154"/>
      <c r="I602" s="154"/>
      <c r="J602" s="154"/>
      <c r="K602" s="154"/>
      <c r="L602" s="154"/>
      <c r="M602" s="154"/>
      <c r="N602" s="154"/>
      <c r="O602" s="154"/>
      <c r="P602" s="154"/>
      <c r="Q602" s="151"/>
    </row>
    <row r="603" spans="1:17" s="102" customFormat="1" x14ac:dyDescent="0.25">
      <c r="A603" s="151"/>
      <c r="B603" s="152"/>
      <c r="C603" s="152"/>
      <c r="D603" s="152"/>
      <c r="E603" s="153"/>
      <c r="F603" s="153"/>
      <c r="G603" s="153"/>
      <c r="H603" s="154"/>
      <c r="I603" s="154"/>
      <c r="J603" s="154"/>
      <c r="K603" s="154"/>
      <c r="L603" s="154"/>
      <c r="M603" s="154"/>
      <c r="N603" s="154"/>
      <c r="O603" s="154"/>
      <c r="P603" s="154"/>
      <c r="Q603" s="151"/>
    </row>
    <row r="604" spans="1:17" s="102" customFormat="1" x14ac:dyDescent="0.25">
      <c r="A604" s="151"/>
      <c r="B604" s="152"/>
      <c r="C604" s="152"/>
      <c r="D604" s="152"/>
      <c r="E604" s="153"/>
      <c r="F604" s="153"/>
      <c r="G604" s="153"/>
      <c r="H604" s="154"/>
      <c r="I604" s="154"/>
      <c r="J604" s="154"/>
      <c r="K604" s="154"/>
      <c r="L604" s="154"/>
      <c r="M604" s="154"/>
      <c r="N604" s="154"/>
      <c r="O604" s="154"/>
      <c r="P604" s="154"/>
      <c r="Q604" s="151"/>
    </row>
    <row r="605" spans="1:17" s="102" customFormat="1" x14ac:dyDescent="0.25">
      <c r="A605" s="151"/>
      <c r="B605" s="152"/>
      <c r="C605" s="152"/>
      <c r="D605" s="152"/>
      <c r="E605" s="153"/>
      <c r="F605" s="153"/>
      <c r="G605" s="153"/>
      <c r="H605" s="154"/>
      <c r="I605" s="154"/>
      <c r="J605" s="154"/>
      <c r="K605" s="154"/>
      <c r="L605" s="154"/>
      <c r="M605" s="154"/>
      <c r="N605" s="154"/>
      <c r="O605" s="154"/>
      <c r="P605" s="154"/>
      <c r="Q605" s="151"/>
    </row>
    <row r="606" spans="1:17" s="102" customFormat="1" x14ac:dyDescent="0.25">
      <c r="A606" s="151"/>
      <c r="B606" s="152"/>
      <c r="C606" s="152"/>
      <c r="D606" s="152"/>
      <c r="E606" s="153"/>
      <c r="F606" s="153"/>
      <c r="G606" s="153"/>
      <c r="H606" s="154"/>
      <c r="I606" s="154"/>
      <c r="J606" s="154"/>
      <c r="K606" s="154"/>
      <c r="L606" s="154"/>
      <c r="M606" s="154"/>
      <c r="N606" s="154"/>
      <c r="O606" s="154"/>
      <c r="P606" s="154"/>
      <c r="Q606" s="151"/>
    </row>
    <row r="607" spans="1:17" s="102" customFormat="1" x14ac:dyDescent="0.25">
      <c r="A607" s="151"/>
      <c r="B607" s="152"/>
      <c r="C607" s="152"/>
      <c r="D607" s="152"/>
      <c r="E607" s="153"/>
      <c r="F607" s="153"/>
      <c r="G607" s="153"/>
      <c r="H607" s="154"/>
      <c r="I607" s="154"/>
      <c r="J607" s="154"/>
      <c r="K607" s="154"/>
      <c r="L607" s="154"/>
      <c r="M607" s="154"/>
      <c r="N607" s="154"/>
      <c r="O607" s="154"/>
      <c r="P607" s="154"/>
      <c r="Q607" s="151"/>
    </row>
    <row r="608" spans="1:17" s="102" customFormat="1" x14ac:dyDescent="0.25">
      <c r="A608" s="151"/>
      <c r="B608" s="152"/>
      <c r="C608" s="152"/>
      <c r="D608" s="152"/>
      <c r="E608" s="153"/>
      <c r="F608" s="153"/>
      <c r="G608" s="153"/>
      <c r="H608" s="154"/>
      <c r="I608" s="154"/>
      <c r="J608" s="154"/>
      <c r="K608" s="154"/>
      <c r="L608" s="154"/>
      <c r="M608" s="154"/>
      <c r="N608" s="154"/>
      <c r="O608" s="154"/>
      <c r="P608" s="154"/>
      <c r="Q608" s="151"/>
    </row>
    <row r="609" spans="1:17" s="102" customFormat="1" x14ac:dyDescent="0.25">
      <c r="A609" s="151"/>
      <c r="B609" s="152"/>
      <c r="C609" s="152"/>
      <c r="D609" s="152"/>
      <c r="E609" s="153"/>
      <c r="F609" s="153"/>
      <c r="G609" s="153"/>
      <c r="H609" s="154"/>
      <c r="I609" s="154"/>
      <c r="J609" s="154"/>
      <c r="K609" s="154"/>
      <c r="L609" s="154"/>
      <c r="M609" s="154"/>
      <c r="N609" s="154"/>
      <c r="O609" s="154"/>
      <c r="P609" s="154"/>
      <c r="Q609" s="151"/>
    </row>
    <row r="610" spans="1:17" s="102" customFormat="1" x14ac:dyDescent="0.25">
      <c r="A610" s="151"/>
      <c r="B610" s="152"/>
      <c r="C610" s="152"/>
      <c r="D610" s="152"/>
      <c r="E610" s="153"/>
      <c r="F610" s="153"/>
      <c r="G610" s="153"/>
      <c r="H610" s="154"/>
      <c r="I610" s="154"/>
      <c r="J610" s="154"/>
      <c r="K610" s="154"/>
      <c r="L610" s="154"/>
      <c r="M610" s="154"/>
      <c r="N610" s="154"/>
      <c r="O610" s="154"/>
      <c r="P610" s="154"/>
      <c r="Q610" s="151"/>
    </row>
    <row r="611" spans="1:17" s="102" customFormat="1" x14ac:dyDescent="0.25">
      <c r="A611" s="151"/>
      <c r="B611" s="152"/>
      <c r="C611" s="152"/>
      <c r="D611" s="152"/>
      <c r="E611" s="153"/>
      <c r="F611" s="153"/>
      <c r="G611" s="153"/>
      <c r="H611" s="154"/>
      <c r="I611" s="154"/>
      <c r="J611" s="154"/>
      <c r="K611" s="154"/>
      <c r="L611" s="154"/>
      <c r="M611" s="154"/>
      <c r="N611" s="154"/>
      <c r="O611" s="154"/>
      <c r="P611" s="154"/>
      <c r="Q611" s="151"/>
    </row>
    <row r="612" spans="1:17" s="102" customFormat="1" x14ac:dyDescent="0.25">
      <c r="A612" s="151"/>
      <c r="B612" s="152"/>
      <c r="C612" s="152"/>
      <c r="D612" s="152"/>
      <c r="E612" s="153"/>
      <c r="F612" s="153"/>
      <c r="G612" s="153"/>
      <c r="H612" s="154"/>
      <c r="I612" s="154"/>
      <c r="J612" s="154"/>
      <c r="K612" s="154"/>
      <c r="L612" s="154"/>
      <c r="M612" s="154"/>
      <c r="N612" s="154"/>
      <c r="O612" s="154"/>
      <c r="P612" s="154"/>
      <c r="Q612" s="151"/>
    </row>
    <row r="613" spans="1:17" s="102" customFormat="1" x14ac:dyDescent="0.25">
      <c r="A613" s="151"/>
      <c r="B613" s="152"/>
      <c r="C613" s="152"/>
      <c r="D613" s="152"/>
      <c r="E613" s="153"/>
      <c r="F613" s="153"/>
      <c r="G613" s="153"/>
      <c r="H613" s="154"/>
      <c r="I613" s="154"/>
      <c r="J613" s="154"/>
      <c r="K613" s="154"/>
      <c r="L613" s="154"/>
      <c r="M613" s="154"/>
      <c r="N613" s="154"/>
      <c r="O613" s="154"/>
      <c r="P613" s="154"/>
      <c r="Q613" s="151"/>
    </row>
    <row r="614" spans="1:17" s="102" customFormat="1" x14ac:dyDescent="0.25">
      <c r="A614" s="151"/>
      <c r="B614" s="152"/>
      <c r="C614" s="152"/>
      <c r="D614" s="152"/>
      <c r="E614" s="153"/>
      <c r="F614" s="153"/>
      <c r="G614" s="153"/>
      <c r="H614" s="154"/>
      <c r="I614" s="154"/>
      <c r="J614" s="154"/>
      <c r="K614" s="154"/>
      <c r="L614" s="154"/>
      <c r="M614" s="154"/>
      <c r="N614" s="154"/>
      <c r="O614" s="154"/>
      <c r="P614" s="154"/>
      <c r="Q614" s="151"/>
    </row>
    <row r="615" spans="1:17" s="102" customFormat="1" x14ac:dyDescent="0.25">
      <c r="A615" s="151"/>
      <c r="B615" s="152"/>
      <c r="C615" s="152"/>
      <c r="D615" s="152"/>
      <c r="E615" s="153"/>
      <c r="F615" s="153"/>
      <c r="G615" s="153"/>
      <c r="H615" s="154"/>
      <c r="I615" s="154"/>
      <c r="J615" s="154"/>
      <c r="K615" s="154"/>
      <c r="L615" s="154"/>
      <c r="M615" s="154"/>
      <c r="N615" s="154"/>
      <c r="O615" s="154"/>
      <c r="P615" s="154"/>
      <c r="Q615" s="151"/>
    </row>
    <row r="616" spans="1:17" s="102" customFormat="1" x14ac:dyDescent="0.25">
      <c r="A616" s="151"/>
      <c r="B616" s="152"/>
      <c r="C616" s="152"/>
      <c r="D616" s="152"/>
      <c r="E616" s="153"/>
      <c r="F616" s="153"/>
      <c r="G616" s="153"/>
      <c r="H616" s="154"/>
      <c r="I616" s="154"/>
      <c r="J616" s="154"/>
      <c r="K616" s="154"/>
      <c r="L616" s="154"/>
      <c r="M616" s="154"/>
      <c r="N616" s="154"/>
      <c r="O616" s="154"/>
      <c r="P616" s="154"/>
      <c r="Q616" s="151"/>
    </row>
    <row r="617" spans="1:17" s="102" customFormat="1" x14ac:dyDescent="0.25">
      <c r="A617" s="151"/>
      <c r="B617" s="152"/>
      <c r="C617" s="152"/>
      <c r="D617" s="152"/>
      <c r="E617" s="153"/>
      <c r="F617" s="153"/>
      <c r="G617" s="153"/>
      <c r="H617" s="154"/>
      <c r="I617" s="154"/>
      <c r="J617" s="154"/>
      <c r="K617" s="154"/>
      <c r="L617" s="154"/>
      <c r="M617" s="154"/>
      <c r="N617" s="154"/>
      <c r="O617" s="154"/>
      <c r="P617" s="154"/>
      <c r="Q617" s="151"/>
    </row>
    <row r="618" spans="1:17" s="102" customFormat="1" x14ac:dyDescent="0.25">
      <c r="A618" s="151"/>
      <c r="B618" s="152"/>
      <c r="C618" s="152"/>
      <c r="D618" s="152"/>
      <c r="E618" s="153"/>
      <c r="F618" s="153"/>
      <c r="G618" s="153"/>
      <c r="H618" s="154"/>
      <c r="I618" s="154"/>
      <c r="J618" s="154"/>
      <c r="K618" s="154"/>
      <c r="L618" s="154"/>
      <c r="M618" s="154"/>
      <c r="N618" s="154"/>
      <c r="O618" s="154"/>
      <c r="P618" s="154"/>
      <c r="Q618" s="151"/>
    </row>
    <row r="619" spans="1:17" s="102" customFormat="1" x14ac:dyDescent="0.25">
      <c r="A619" s="151"/>
      <c r="B619" s="152"/>
      <c r="C619" s="152"/>
      <c r="D619" s="152"/>
      <c r="E619" s="153"/>
      <c r="F619" s="153"/>
      <c r="G619" s="153"/>
      <c r="H619" s="154"/>
      <c r="I619" s="154"/>
      <c r="J619" s="154"/>
      <c r="K619" s="154"/>
      <c r="L619" s="154"/>
      <c r="M619" s="154"/>
      <c r="N619" s="154"/>
      <c r="O619" s="154"/>
      <c r="P619" s="154"/>
      <c r="Q619" s="151"/>
    </row>
    <row r="620" spans="1:17" s="102" customFormat="1" x14ac:dyDescent="0.25">
      <c r="A620" s="151"/>
      <c r="B620" s="152"/>
      <c r="C620" s="152"/>
      <c r="D620" s="152"/>
      <c r="E620" s="153"/>
      <c r="F620" s="153"/>
      <c r="G620" s="153"/>
      <c r="H620" s="154"/>
      <c r="I620" s="154"/>
      <c r="J620" s="154"/>
      <c r="K620" s="154"/>
      <c r="L620" s="154"/>
      <c r="M620" s="154"/>
      <c r="N620" s="154"/>
      <c r="O620" s="154"/>
      <c r="P620" s="154"/>
      <c r="Q620" s="151"/>
    </row>
    <row r="621" spans="1:17" s="102" customFormat="1" x14ac:dyDescent="0.25">
      <c r="A621" s="151"/>
      <c r="B621" s="152"/>
      <c r="C621" s="152"/>
      <c r="D621" s="152"/>
      <c r="E621" s="153"/>
      <c r="F621" s="153"/>
      <c r="G621" s="153"/>
      <c r="H621" s="154"/>
      <c r="I621" s="154"/>
      <c r="J621" s="154"/>
      <c r="K621" s="154"/>
      <c r="L621" s="154"/>
      <c r="M621" s="154"/>
      <c r="N621" s="154"/>
      <c r="O621" s="154"/>
      <c r="P621" s="154"/>
      <c r="Q621" s="151"/>
    </row>
    <row r="622" spans="1:17" s="102" customFormat="1" x14ac:dyDescent="0.25">
      <c r="A622" s="151"/>
      <c r="B622" s="152"/>
      <c r="C622" s="152"/>
      <c r="D622" s="152"/>
      <c r="E622" s="153"/>
      <c r="F622" s="153"/>
      <c r="G622" s="153"/>
      <c r="H622" s="154"/>
      <c r="I622" s="154"/>
      <c r="J622" s="154"/>
      <c r="K622" s="154"/>
      <c r="L622" s="154"/>
      <c r="M622" s="154"/>
      <c r="N622" s="154"/>
      <c r="O622" s="154"/>
      <c r="P622" s="154"/>
      <c r="Q622" s="151"/>
    </row>
    <row r="623" spans="1:17" s="102" customFormat="1" x14ac:dyDescent="0.25">
      <c r="A623" s="151"/>
      <c r="B623" s="152"/>
      <c r="C623" s="152"/>
      <c r="D623" s="152"/>
      <c r="E623" s="153"/>
      <c r="F623" s="153"/>
      <c r="G623" s="153"/>
      <c r="H623" s="154"/>
      <c r="I623" s="154"/>
      <c r="J623" s="154"/>
      <c r="K623" s="154"/>
      <c r="L623" s="154"/>
      <c r="M623" s="154"/>
      <c r="N623" s="154"/>
      <c r="O623" s="154"/>
      <c r="P623" s="154"/>
      <c r="Q623" s="151"/>
    </row>
    <row r="624" spans="1:17" s="102" customFormat="1" x14ac:dyDescent="0.25">
      <c r="A624" s="151"/>
      <c r="B624" s="152"/>
      <c r="C624" s="152"/>
      <c r="D624" s="152"/>
      <c r="E624" s="153"/>
      <c r="F624" s="153"/>
      <c r="G624" s="153"/>
      <c r="H624" s="154"/>
      <c r="I624" s="154"/>
      <c r="J624" s="154"/>
      <c r="K624" s="154"/>
      <c r="L624" s="154"/>
      <c r="M624" s="154"/>
      <c r="N624" s="154"/>
      <c r="O624" s="154"/>
      <c r="P624" s="154"/>
      <c r="Q624" s="151"/>
    </row>
    <row r="625" spans="1:17" s="102" customFormat="1" x14ac:dyDescent="0.25">
      <c r="A625" s="151"/>
      <c r="B625" s="152"/>
      <c r="C625" s="152"/>
      <c r="D625" s="152"/>
      <c r="E625" s="153"/>
      <c r="F625" s="153"/>
      <c r="G625" s="153"/>
      <c r="H625" s="154"/>
      <c r="I625" s="154"/>
      <c r="J625" s="154"/>
      <c r="K625" s="154"/>
      <c r="L625" s="154"/>
      <c r="M625" s="154"/>
      <c r="N625" s="154"/>
      <c r="O625" s="154"/>
      <c r="P625" s="154"/>
      <c r="Q625" s="151"/>
    </row>
    <row r="626" spans="1:17" s="102" customFormat="1" x14ac:dyDescent="0.25">
      <c r="A626" s="151"/>
      <c r="B626" s="152"/>
      <c r="C626" s="152"/>
      <c r="D626" s="152"/>
      <c r="E626" s="153"/>
      <c r="F626" s="153"/>
      <c r="G626" s="153"/>
      <c r="H626" s="154"/>
      <c r="I626" s="154"/>
      <c r="J626" s="154"/>
      <c r="K626" s="154"/>
      <c r="L626" s="154"/>
      <c r="M626" s="154"/>
      <c r="N626" s="154"/>
      <c r="O626" s="154"/>
      <c r="P626" s="154"/>
      <c r="Q626" s="151"/>
    </row>
    <row r="627" spans="1:17" s="102" customFormat="1" x14ac:dyDescent="0.25">
      <c r="A627" s="151"/>
      <c r="B627" s="152"/>
      <c r="C627" s="152"/>
      <c r="D627" s="152"/>
      <c r="E627" s="153"/>
      <c r="F627" s="153"/>
      <c r="G627" s="153"/>
      <c r="H627" s="154"/>
      <c r="I627" s="154"/>
      <c r="J627" s="154"/>
      <c r="K627" s="154"/>
      <c r="L627" s="154"/>
      <c r="M627" s="154"/>
      <c r="N627" s="154"/>
      <c r="O627" s="154"/>
      <c r="P627" s="154"/>
      <c r="Q627" s="151"/>
    </row>
    <row r="628" spans="1:17" s="102" customFormat="1" x14ac:dyDescent="0.25">
      <c r="A628" s="151"/>
      <c r="B628" s="152"/>
      <c r="C628" s="152"/>
      <c r="D628" s="152"/>
      <c r="E628" s="153"/>
      <c r="F628" s="153"/>
      <c r="G628" s="153"/>
      <c r="H628" s="154"/>
      <c r="I628" s="154"/>
      <c r="J628" s="154"/>
      <c r="K628" s="154"/>
      <c r="L628" s="154"/>
      <c r="M628" s="154"/>
      <c r="N628" s="154"/>
      <c r="O628" s="154"/>
      <c r="P628" s="154"/>
      <c r="Q628" s="151"/>
    </row>
    <row r="629" spans="1:17" s="102" customFormat="1" x14ac:dyDescent="0.25">
      <c r="A629" s="151"/>
      <c r="B629" s="152"/>
      <c r="C629" s="152"/>
      <c r="D629" s="152"/>
      <c r="E629" s="153"/>
      <c r="F629" s="153"/>
      <c r="G629" s="153"/>
      <c r="H629" s="154"/>
      <c r="I629" s="154"/>
      <c r="J629" s="154"/>
      <c r="K629" s="154"/>
      <c r="L629" s="154"/>
      <c r="M629" s="154"/>
      <c r="N629" s="154"/>
      <c r="O629" s="154"/>
      <c r="P629" s="154"/>
      <c r="Q629" s="151"/>
    </row>
    <row r="630" spans="1:17" s="102" customFormat="1" x14ac:dyDescent="0.25">
      <c r="A630" s="151"/>
      <c r="B630" s="152"/>
      <c r="C630" s="152"/>
      <c r="D630" s="152"/>
      <c r="E630" s="153"/>
      <c r="F630" s="153"/>
      <c r="G630" s="153"/>
      <c r="H630" s="154"/>
      <c r="I630" s="154"/>
      <c r="J630" s="154"/>
      <c r="K630" s="154"/>
      <c r="L630" s="154"/>
      <c r="M630" s="154"/>
      <c r="N630" s="154"/>
      <c r="O630" s="154"/>
      <c r="P630" s="154"/>
      <c r="Q630" s="151"/>
    </row>
    <row r="631" spans="1:17" s="102" customFormat="1" x14ac:dyDescent="0.25">
      <c r="A631" s="151"/>
      <c r="B631" s="152"/>
      <c r="C631" s="152"/>
      <c r="D631" s="152"/>
      <c r="E631" s="153"/>
      <c r="F631" s="153"/>
      <c r="G631" s="153"/>
      <c r="H631" s="154"/>
      <c r="I631" s="154"/>
      <c r="J631" s="154"/>
      <c r="K631" s="154"/>
      <c r="L631" s="154"/>
      <c r="M631" s="154"/>
      <c r="N631" s="154"/>
      <c r="O631" s="154"/>
      <c r="P631" s="154"/>
      <c r="Q631" s="151"/>
    </row>
    <row r="632" spans="1:17" s="102" customFormat="1" x14ac:dyDescent="0.25">
      <c r="A632" s="151"/>
      <c r="B632" s="152"/>
      <c r="C632" s="152"/>
      <c r="D632" s="152"/>
      <c r="E632" s="153"/>
      <c r="F632" s="153"/>
      <c r="G632" s="153"/>
      <c r="H632" s="154"/>
      <c r="I632" s="154"/>
      <c r="J632" s="154"/>
      <c r="K632" s="154"/>
      <c r="L632" s="154"/>
      <c r="M632" s="154"/>
      <c r="N632" s="154"/>
      <c r="O632" s="154"/>
      <c r="P632" s="154"/>
      <c r="Q632" s="151"/>
    </row>
    <row r="633" spans="1:17" s="102" customFormat="1" x14ac:dyDescent="0.25">
      <c r="A633" s="151"/>
      <c r="B633" s="152"/>
      <c r="C633" s="152"/>
      <c r="D633" s="152"/>
      <c r="E633" s="153"/>
      <c r="F633" s="153"/>
      <c r="G633" s="153"/>
      <c r="H633" s="154"/>
      <c r="I633" s="154"/>
      <c r="J633" s="154"/>
      <c r="K633" s="154"/>
      <c r="L633" s="154"/>
      <c r="M633" s="154"/>
      <c r="N633" s="154"/>
      <c r="O633" s="154"/>
      <c r="P633" s="154"/>
      <c r="Q633" s="151"/>
    </row>
    <row r="634" spans="1:17" s="102" customFormat="1" x14ac:dyDescent="0.25">
      <c r="A634" s="151"/>
      <c r="B634" s="152"/>
      <c r="C634" s="152"/>
      <c r="D634" s="152"/>
      <c r="E634" s="153"/>
      <c r="F634" s="153"/>
      <c r="G634" s="153"/>
      <c r="H634" s="154"/>
      <c r="I634" s="154"/>
      <c r="J634" s="154"/>
      <c r="K634" s="154"/>
      <c r="L634" s="154"/>
      <c r="M634" s="154"/>
      <c r="N634" s="154"/>
      <c r="O634" s="154"/>
      <c r="P634" s="154"/>
      <c r="Q634" s="151"/>
    </row>
    <row r="635" spans="1:17" s="102" customFormat="1" x14ac:dyDescent="0.25">
      <c r="A635" s="151"/>
      <c r="B635" s="152"/>
      <c r="C635" s="152"/>
      <c r="D635" s="152"/>
      <c r="E635" s="153"/>
      <c r="F635" s="153"/>
      <c r="G635" s="153"/>
      <c r="H635" s="154"/>
      <c r="I635" s="154"/>
      <c r="J635" s="154"/>
      <c r="K635" s="154"/>
      <c r="L635" s="154"/>
      <c r="M635" s="154"/>
      <c r="N635" s="154"/>
      <c r="O635" s="154"/>
      <c r="P635" s="154"/>
      <c r="Q635" s="151"/>
    </row>
    <row r="636" spans="1:17" s="102" customFormat="1" x14ac:dyDescent="0.25">
      <c r="A636" s="151"/>
      <c r="B636" s="152"/>
      <c r="C636" s="152"/>
      <c r="D636" s="152"/>
      <c r="E636" s="153"/>
      <c r="F636" s="153"/>
      <c r="G636" s="153"/>
      <c r="H636" s="154"/>
      <c r="I636" s="154"/>
      <c r="J636" s="154"/>
      <c r="K636" s="154"/>
      <c r="L636" s="154"/>
      <c r="M636" s="154"/>
      <c r="N636" s="154"/>
      <c r="O636" s="154"/>
      <c r="P636" s="154"/>
      <c r="Q636" s="151"/>
    </row>
    <row r="637" spans="1:17" s="102" customFormat="1" x14ac:dyDescent="0.25">
      <c r="A637" s="151"/>
      <c r="B637" s="152"/>
      <c r="C637" s="152"/>
      <c r="D637" s="152"/>
      <c r="E637" s="153"/>
      <c r="F637" s="153"/>
      <c r="G637" s="153"/>
      <c r="H637" s="154"/>
      <c r="I637" s="154"/>
      <c r="J637" s="154"/>
      <c r="K637" s="154"/>
      <c r="L637" s="154"/>
      <c r="M637" s="154"/>
      <c r="N637" s="154"/>
      <c r="O637" s="154"/>
      <c r="P637" s="154"/>
      <c r="Q637" s="151"/>
    </row>
    <row r="638" spans="1:17" s="102" customFormat="1" x14ac:dyDescent="0.25">
      <c r="A638" s="151"/>
      <c r="B638" s="152"/>
      <c r="C638" s="152"/>
      <c r="D638" s="152"/>
      <c r="E638" s="153"/>
      <c r="F638" s="153"/>
      <c r="G638" s="153"/>
      <c r="H638" s="154"/>
      <c r="I638" s="154"/>
      <c r="J638" s="154"/>
      <c r="K638" s="154"/>
      <c r="L638" s="154"/>
      <c r="M638" s="154"/>
      <c r="N638" s="154"/>
      <c r="O638" s="154"/>
      <c r="P638" s="154"/>
      <c r="Q638" s="151"/>
    </row>
    <row r="639" spans="1:17" s="102" customFormat="1" x14ac:dyDescent="0.25">
      <c r="A639" s="151"/>
      <c r="B639" s="152"/>
      <c r="C639" s="152"/>
      <c r="D639" s="152"/>
      <c r="E639" s="153"/>
      <c r="F639" s="153"/>
      <c r="G639" s="153"/>
      <c r="H639" s="154"/>
      <c r="I639" s="154"/>
      <c r="J639" s="154"/>
      <c r="K639" s="154"/>
      <c r="L639" s="154"/>
      <c r="M639" s="154"/>
      <c r="N639" s="154"/>
      <c r="O639" s="154"/>
      <c r="P639" s="154"/>
      <c r="Q639" s="151"/>
    </row>
    <row r="640" spans="1:17" s="102" customFormat="1" x14ac:dyDescent="0.25">
      <c r="A640" s="151"/>
      <c r="B640" s="152"/>
      <c r="C640" s="152"/>
      <c r="D640" s="152"/>
      <c r="E640" s="153"/>
      <c r="F640" s="153"/>
      <c r="G640" s="153"/>
      <c r="H640" s="154"/>
      <c r="I640" s="154"/>
      <c r="J640" s="154"/>
      <c r="K640" s="154"/>
      <c r="L640" s="154"/>
      <c r="M640" s="154"/>
      <c r="N640" s="154"/>
      <c r="O640" s="154"/>
      <c r="P640" s="154"/>
      <c r="Q640" s="151"/>
    </row>
    <row r="641" spans="1:17" s="102" customFormat="1" x14ac:dyDescent="0.25">
      <c r="A641" s="151"/>
      <c r="B641" s="152"/>
      <c r="C641" s="152"/>
      <c r="D641" s="152"/>
      <c r="E641" s="153"/>
      <c r="F641" s="153"/>
      <c r="G641" s="153"/>
      <c r="H641" s="154"/>
      <c r="I641" s="154"/>
      <c r="J641" s="154"/>
      <c r="K641" s="154"/>
      <c r="L641" s="154"/>
      <c r="M641" s="154"/>
      <c r="N641" s="154"/>
      <c r="O641" s="154"/>
      <c r="P641" s="154"/>
      <c r="Q641" s="151"/>
    </row>
    <row r="642" spans="1:17" s="102" customFormat="1" x14ac:dyDescent="0.25">
      <c r="A642" s="151"/>
      <c r="B642" s="152"/>
      <c r="C642" s="152"/>
      <c r="D642" s="152"/>
      <c r="E642" s="153"/>
      <c r="F642" s="153"/>
      <c r="G642" s="153"/>
      <c r="H642" s="154"/>
      <c r="I642" s="154"/>
      <c r="J642" s="154"/>
      <c r="K642" s="154"/>
      <c r="L642" s="154"/>
      <c r="M642" s="154"/>
      <c r="N642" s="154"/>
      <c r="O642" s="154"/>
      <c r="P642" s="154"/>
      <c r="Q642" s="151"/>
    </row>
    <row r="643" spans="1:17" s="102" customFormat="1" x14ac:dyDescent="0.25">
      <c r="A643" s="151"/>
      <c r="B643" s="152"/>
      <c r="C643" s="152"/>
      <c r="D643" s="152"/>
      <c r="E643" s="153"/>
      <c r="F643" s="153"/>
      <c r="G643" s="153"/>
      <c r="H643" s="154"/>
      <c r="I643" s="154"/>
      <c r="J643" s="154"/>
      <c r="K643" s="154"/>
      <c r="L643" s="154"/>
      <c r="M643" s="154"/>
      <c r="N643" s="154"/>
      <c r="O643" s="154"/>
      <c r="P643" s="154"/>
      <c r="Q643" s="151"/>
    </row>
    <row r="644" spans="1:17" s="102" customFormat="1" x14ac:dyDescent="0.25">
      <c r="A644" s="151"/>
      <c r="B644" s="152"/>
      <c r="C644" s="152"/>
      <c r="D644" s="152"/>
      <c r="E644" s="153"/>
      <c r="F644" s="153"/>
      <c r="G644" s="153"/>
      <c r="H644" s="154"/>
      <c r="I644" s="154"/>
      <c r="J644" s="154"/>
      <c r="K644" s="154"/>
      <c r="L644" s="154"/>
      <c r="M644" s="154"/>
      <c r="N644" s="154"/>
      <c r="O644" s="154"/>
      <c r="P644" s="154"/>
      <c r="Q644" s="151"/>
    </row>
    <row r="645" spans="1:17" s="102" customFormat="1" x14ac:dyDescent="0.25">
      <c r="A645" s="151"/>
      <c r="B645" s="152"/>
      <c r="C645" s="152"/>
      <c r="D645" s="152"/>
      <c r="E645" s="153"/>
      <c r="F645" s="153"/>
      <c r="G645" s="153"/>
      <c r="H645" s="154"/>
      <c r="I645" s="154"/>
      <c r="J645" s="154"/>
      <c r="K645" s="154"/>
      <c r="L645" s="154"/>
      <c r="M645" s="154"/>
      <c r="N645" s="154"/>
      <c r="O645" s="154"/>
      <c r="P645" s="154"/>
      <c r="Q645" s="151"/>
    </row>
    <row r="646" spans="1:17" s="102" customFormat="1" x14ac:dyDescent="0.25">
      <c r="A646" s="151"/>
      <c r="B646" s="152"/>
      <c r="C646" s="152"/>
      <c r="D646" s="152"/>
      <c r="E646" s="153"/>
      <c r="F646" s="153"/>
      <c r="G646" s="153"/>
      <c r="H646" s="154"/>
      <c r="I646" s="154"/>
      <c r="J646" s="154"/>
      <c r="K646" s="154"/>
      <c r="L646" s="154"/>
      <c r="M646" s="154"/>
      <c r="N646" s="154"/>
      <c r="O646" s="154"/>
      <c r="P646" s="154"/>
      <c r="Q646" s="151"/>
    </row>
    <row r="647" spans="1:17" s="102" customFormat="1" x14ac:dyDescent="0.25">
      <c r="A647" s="151"/>
      <c r="B647" s="152"/>
      <c r="C647" s="152"/>
      <c r="D647" s="152"/>
      <c r="E647" s="153"/>
      <c r="F647" s="153"/>
      <c r="G647" s="153"/>
      <c r="H647" s="154"/>
      <c r="I647" s="154"/>
      <c r="J647" s="154"/>
      <c r="K647" s="154"/>
      <c r="L647" s="154"/>
      <c r="M647" s="154"/>
      <c r="N647" s="154"/>
      <c r="O647" s="154"/>
      <c r="P647" s="154"/>
      <c r="Q647" s="151"/>
    </row>
    <row r="648" spans="1:17" s="102" customFormat="1" x14ac:dyDescent="0.25">
      <c r="A648" s="151"/>
      <c r="B648" s="152"/>
      <c r="C648" s="152"/>
      <c r="D648" s="152"/>
      <c r="E648" s="153"/>
      <c r="F648" s="153"/>
      <c r="G648" s="153"/>
      <c r="H648" s="154"/>
      <c r="I648" s="154"/>
      <c r="J648" s="154"/>
      <c r="K648" s="154"/>
      <c r="L648" s="154"/>
      <c r="M648" s="154"/>
      <c r="N648" s="154"/>
      <c r="O648" s="154"/>
      <c r="P648" s="154"/>
      <c r="Q648" s="151"/>
    </row>
    <row r="649" spans="1:17" s="102" customFormat="1" x14ac:dyDescent="0.25">
      <c r="A649" s="151"/>
      <c r="B649" s="152"/>
      <c r="C649" s="152"/>
      <c r="D649" s="152"/>
      <c r="E649" s="153"/>
      <c r="F649" s="153"/>
      <c r="G649" s="153"/>
      <c r="H649" s="154"/>
      <c r="I649" s="154"/>
      <c r="J649" s="154"/>
      <c r="K649" s="154"/>
      <c r="L649" s="154"/>
      <c r="M649" s="154"/>
      <c r="N649" s="154"/>
      <c r="O649" s="154"/>
      <c r="P649" s="154"/>
      <c r="Q649" s="151"/>
    </row>
    <row r="650" spans="1:17" s="102" customFormat="1" x14ac:dyDescent="0.25">
      <c r="A650" s="151"/>
      <c r="B650" s="152"/>
      <c r="C650" s="152"/>
      <c r="D650" s="152"/>
      <c r="E650" s="153"/>
      <c r="F650" s="153"/>
      <c r="G650" s="153"/>
      <c r="H650" s="154"/>
      <c r="I650" s="154"/>
      <c r="J650" s="154"/>
      <c r="K650" s="154"/>
      <c r="L650" s="154"/>
      <c r="M650" s="154"/>
      <c r="N650" s="154"/>
      <c r="O650" s="154"/>
      <c r="P650" s="154"/>
      <c r="Q650" s="151"/>
    </row>
    <row r="651" spans="1:17" s="102" customFormat="1" x14ac:dyDescent="0.25">
      <c r="A651" s="151"/>
      <c r="B651" s="152"/>
      <c r="C651" s="152"/>
      <c r="D651" s="152"/>
      <c r="E651" s="153"/>
      <c r="F651" s="153"/>
      <c r="G651" s="153"/>
      <c r="H651" s="154"/>
      <c r="I651" s="154"/>
      <c r="J651" s="154"/>
      <c r="K651" s="154"/>
      <c r="L651" s="154"/>
      <c r="M651" s="154"/>
      <c r="N651" s="154"/>
      <c r="O651" s="154"/>
      <c r="P651" s="154"/>
      <c r="Q651" s="151"/>
    </row>
    <row r="652" spans="1:17" s="102" customFormat="1" x14ac:dyDescent="0.25">
      <c r="A652" s="151"/>
      <c r="B652" s="152"/>
      <c r="C652" s="152"/>
      <c r="D652" s="152"/>
      <c r="E652" s="153"/>
      <c r="F652" s="153"/>
      <c r="G652" s="153"/>
      <c r="H652" s="154"/>
      <c r="I652" s="154"/>
      <c r="J652" s="154"/>
      <c r="K652" s="154"/>
      <c r="L652" s="154"/>
      <c r="M652" s="154"/>
      <c r="N652" s="154"/>
      <c r="O652" s="154"/>
      <c r="P652" s="154"/>
      <c r="Q652" s="151"/>
    </row>
    <row r="653" spans="1:17" s="102" customFormat="1" x14ac:dyDescent="0.25">
      <c r="A653" s="151"/>
      <c r="B653" s="152"/>
      <c r="C653" s="152"/>
      <c r="D653" s="152"/>
      <c r="E653" s="153"/>
      <c r="F653" s="153"/>
      <c r="G653" s="153"/>
      <c r="H653" s="154"/>
      <c r="I653" s="154"/>
      <c r="J653" s="154"/>
      <c r="K653" s="154"/>
      <c r="L653" s="154"/>
      <c r="M653" s="154"/>
      <c r="N653" s="154"/>
      <c r="O653" s="154"/>
      <c r="P653" s="154"/>
      <c r="Q653" s="151"/>
    </row>
    <row r="654" spans="1:17" s="102" customFormat="1" x14ac:dyDescent="0.25">
      <c r="A654" s="151"/>
      <c r="B654" s="152"/>
      <c r="C654" s="152"/>
      <c r="D654" s="152"/>
      <c r="E654" s="153"/>
      <c r="F654" s="153"/>
      <c r="G654" s="153"/>
      <c r="H654" s="154"/>
      <c r="I654" s="154"/>
      <c r="J654" s="154"/>
      <c r="K654" s="154"/>
      <c r="L654" s="154"/>
      <c r="M654" s="154"/>
      <c r="N654" s="154"/>
      <c r="O654" s="154"/>
      <c r="P654" s="154"/>
      <c r="Q654" s="151"/>
    </row>
    <row r="655" spans="1:17" s="102" customFormat="1" x14ac:dyDescent="0.25">
      <c r="A655" s="151"/>
      <c r="B655" s="152"/>
      <c r="C655" s="152"/>
      <c r="D655" s="152"/>
      <c r="E655" s="153"/>
      <c r="F655" s="153"/>
      <c r="G655" s="153"/>
      <c r="H655" s="154"/>
      <c r="I655" s="154"/>
      <c r="J655" s="154"/>
      <c r="K655" s="154"/>
      <c r="L655" s="154"/>
      <c r="M655" s="154"/>
      <c r="N655" s="154"/>
      <c r="O655" s="154"/>
      <c r="P655" s="154"/>
      <c r="Q655" s="151"/>
    </row>
    <row r="656" spans="1:17" s="102" customFormat="1" x14ac:dyDescent="0.25">
      <c r="A656" s="151"/>
      <c r="B656" s="152"/>
      <c r="C656" s="152"/>
      <c r="D656" s="152"/>
      <c r="E656" s="153"/>
      <c r="F656" s="153"/>
      <c r="G656" s="153"/>
      <c r="H656" s="154"/>
      <c r="I656" s="154"/>
      <c r="J656" s="154"/>
      <c r="K656" s="154"/>
      <c r="L656" s="154"/>
      <c r="M656" s="154"/>
      <c r="N656" s="154"/>
      <c r="O656" s="154"/>
      <c r="P656" s="154"/>
      <c r="Q656" s="151"/>
    </row>
    <row r="657" spans="1:17" s="102" customFormat="1" x14ac:dyDescent="0.25">
      <c r="A657" s="151"/>
      <c r="B657" s="152"/>
      <c r="C657" s="152"/>
      <c r="D657" s="152"/>
      <c r="E657" s="153"/>
      <c r="F657" s="153"/>
      <c r="G657" s="153"/>
      <c r="H657" s="154"/>
      <c r="I657" s="154"/>
      <c r="J657" s="154"/>
      <c r="K657" s="154"/>
      <c r="L657" s="154"/>
      <c r="M657" s="154"/>
      <c r="N657" s="154"/>
      <c r="O657" s="154"/>
      <c r="P657" s="154"/>
      <c r="Q657" s="151"/>
    </row>
    <row r="658" spans="1:17" s="102" customFormat="1" x14ac:dyDescent="0.25">
      <c r="A658" s="151"/>
      <c r="B658" s="152"/>
      <c r="C658" s="152"/>
      <c r="D658" s="152"/>
      <c r="E658" s="153"/>
      <c r="F658" s="153"/>
      <c r="G658" s="153"/>
      <c r="H658" s="154"/>
      <c r="I658" s="154"/>
      <c r="J658" s="154"/>
      <c r="K658" s="154"/>
      <c r="L658" s="154"/>
      <c r="M658" s="154"/>
      <c r="N658" s="154"/>
      <c r="O658" s="154"/>
      <c r="P658" s="154"/>
      <c r="Q658" s="151"/>
    </row>
    <row r="659" spans="1:17" s="102" customFormat="1" x14ac:dyDescent="0.25">
      <c r="A659" s="151"/>
      <c r="B659" s="152"/>
      <c r="C659" s="152"/>
      <c r="D659" s="152"/>
      <c r="E659" s="153"/>
      <c r="F659" s="153"/>
      <c r="G659" s="153"/>
      <c r="H659" s="154"/>
      <c r="I659" s="154"/>
      <c r="J659" s="154"/>
      <c r="K659" s="154"/>
      <c r="L659" s="154"/>
      <c r="M659" s="154"/>
      <c r="N659" s="154"/>
      <c r="O659" s="154"/>
      <c r="P659" s="154"/>
      <c r="Q659" s="151"/>
    </row>
    <row r="660" spans="1:17" s="102" customFormat="1" x14ac:dyDescent="0.25">
      <c r="A660" s="151"/>
      <c r="B660" s="152"/>
      <c r="C660" s="152"/>
      <c r="D660" s="152"/>
      <c r="E660" s="153"/>
      <c r="F660" s="153"/>
      <c r="G660" s="153"/>
      <c r="H660" s="154"/>
      <c r="I660" s="154"/>
      <c r="J660" s="154"/>
      <c r="K660" s="154"/>
      <c r="L660" s="154"/>
      <c r="M660" s="154"/>
      <c r="N660" s="154"/>
      <c r="O660" s="154"/>
      <c r="P660" s="154"/>
      <c r="Q660" s="151"/>
    </row>
    <row r="661" spans="1:17" s="102" customFormat="1" x14ac:dyDescent="0.25">
      <c r="A661" s="151"/>
      <c r="B661" s="152"/>
      <c r="C661" s="152"/>
      <c r="D661" s="152"/>
      <c r="E661" s="153"/>
      <c r="F661" s="153"/>
      <c r="G661" s="153"/>
      <c r="H661" s="154"/>
      <c r="I661" s="154"/>
      <c r="J661" s="154"/>
      <c r="K661" s="154"/>
      <c r="L661" s="154"/>
      <c r="M661" s="154"/>
      <c r="N661" s="154"/>
      <c r="O661" s="154"/>
      <c r="P661" s="154"/>
      <c r="Q661" s="151"/>
    </row>
    <row r="662" spans="1:17" s="102" customFormat="1" x14ac:dyDescent="0.25">
      <c r="A662" s="151"/>
      <c r="B662" s="152"/>
      <c r="C662" s="152"/>
      <c r="D662" s="152"/>
      <c r="E662" s="153"/>
      <c r="F662" s="153"/>
      <c r="G662" s="153"/>
      <c r="H662" s="154"/>
      <c r="I662" s="154"/>
      <c r="J662" s="154"/>
      <c r="K662" s="154"/>
      <c r="L662" s="154"/>
      <c r="M662" s="154"/>
      <c r="N662" s="154"/>
      <c r="O662" s="154"/>
      <c r="P662" s="154"/>
      <c r="Q662" s="151"/>
    </row>
    <row r="663" spans="1:17" s="102" customFormat="1" x14ac:dyDescent="0.25">
      <c r="A663" s="151"/>
      <c r="B663" s="152"/>
      <c r="C663" s="152"/>
      <c r="D663" s="152"/>
      <c r="E663" s="153"/>
      <c r="F663" s="153"/>
      <c r="G663" s="153"/>
      <c r="H663" s="154"/>
      <c r="I663" s="154"/>
      <c r="J663" s="154"/>
      <c r="K663" s="154"/>
      <c r="L663" s="154"/>
      <c r="M663" s="154"/>
      <c r="N663" s="154"/>
      <c r="O663" s="154"/>
      <c r="P663" s="154"/>
      <c r="Q663" s="151"/>
    </row>
    <row r="664" spans="1:17" s="102" customFormat="1" x14ac:dyDescent="0.25">
      <c r="A664" s="151"/>
      <c r="B664" s="152"/>
      <c r="C664" s="152"/>
      <c r="D664" s="152"/>
      <c r="E664" s="153"/>
      <c r="F664" s="153"/>
      <c r="G664" s="153"/>
      <c r="H664" s="154"/>
      <c r="I664" s="154"/>
      <c r="J664" s="154"/>
      <c r="K664" s="154"/>
      <c r="L664" s="154"/>
      <c r="M664" s="154"/>
      <c r="N664" s="154"/>
      <c r="O664" s="154"/>
      <c r="P664" s="154"/>
      <c r="Q664" s="151"/>
    </row>
    <row r="665" spans="1:17" s="102" customFormat="1" x14ac:dyDescent="0.25">
      <c r="A665" s="151"/>
      <c r="B665" s="152"/>
      <c r="C665" s="152"/>
      <c r="D665" s="152"/>
      <c r="E665" s="153"/>
      <c r="F665" s="153"/>
      <c r="G665" s="153"/>
      <c r="H665" s="154"/>
      <c r="I665" s="154"/>
      <c r="J665" s="154"/>
      <c r="K665" s="154"/>
      <c r="L665" s="154"/>
      <c r="M665" s="154"/>
      <c r="N665" s="154"/>
      <c r="O665" s="154"/>
      <c r="P665" s="154"/>
      <c r="Q665" s="151"/>
    </row>
    <row r="666" spans="1:17" s="102" customFormat="1" x14ac:dyDescent="0.25">
      <c r="A666" s="151"/>
      <c r="B666" s="152"/>
      <c r="C666" s="152"/>
      <c r="D666" s="152"/>
      <c r="E666" s="153"/>
      <c r="F666" s="153"/>
      <c r="G666" s="153"/>
      <c r="H666" s="154"/>
      <c r="I666" s="154"/>
      <c r="J666" s="154"/>
      <c r="K666" s="154"/>
      <c r="L666" s="154"/>
      <c r="M666" s="154"/>
      <c r="N666" s="154"/>
      <c r="O666" s="154"/>
      <c r="P666" s="154"/>
      <c r="Q666" s="151"/>
    </row>
    <row r="667" spans="1:17" s="102" customFormat="1" x14ac:dyDescent="0.25">
      <c r="A667" s="151"/>
      <c r="B667" s="152"/>
      <c r="C667" s="152"/>
      <c r="D667" s="152"/>
      <c r="E667" s="153"/>
      <c r="F667" s="153"/>
      <c r="G667" s="153"/>
      <c r="H667" s="154"/>
      <c r="I667" s="154"/>
      <c r="J667" s="154"/>
      <c r="K667" s="154"/>
      <c r="L667" s="154"/>
      <c r="M667" s="154"/>
      <c r="N667" s="154"/>
      <c r="O667" s="154"/>
      <c r="P667" s="154"/>
      <c r="Q667" s="151"/>
    </row>
    <row r="668" spans="1:17" s="102" customFormat="1" x14ac:dyDescent="0.25">
      <c r="A668" s="151"/>
      <c r="B668" s="152"/>
      <c r="C668" s="152"/>
      <c r="D668" s="152"/>
      <c r="E668" s="153"/>
      <c r="F668" s="153"/>
      <c r="G668" s="153"/>
      <c r="H668" s="154"/>
      <c r="I668" s="154"/>
      <c r="J668" s="154"/>
      <c r="K668" s="154"/>
      <c r="L668" s="154"/>
      <c r="M668" s="154"/>
      <c r="N668" s="154"/>
      <c r="O668" s="154"/>
      <c r="P668" s="154"/>
      <c r="Q668" s="151"/>
    </row>
    <row r="669" spans="1:17" s="102" customFormat="1" x14ac:dyDescent="0.25">
      <c r="A669" s="151"/>
      <c r="B669" s="152"/>
      <c r="C669" s="152"/>
      <c r="D669" s="152"/>
      <c r="E669" s="153"/>
      <c r="F669" s="153"/>
      <c r="G669" s="153"/>
      <c r="H669" s="154"/>
      <c r="I669" s="154"/>
      <c r="J669" s="154"/>
      <c r="K669" s="154"/>
      <c r="L669" s="154"/>
      <c r="M669" s="154"/>
      <c r="N669" s="154"/>
      <c r="O669" s="154"/>
      <c r="P669" s="154"/>
      <c r="Q669" s="151"/>
    </row>
    <row r="670" spans="1:17" s="102" customFormat="1" x14ac:dyDescent="0.25">
      <c r="A670" s="151"/>
      <c r="B670" s="152"/>
      <c r="C670" s="152"/>
      <c r="D670" s="152"/>
      <c r="E670" s="153"/>
      <c r="F670" s="153"/>
      <c r="G670" s="153"/>
      <c r="H670" s="154"/>
      <c r="I670" s="154"/>
      <c r="J670" s="154"/>
      <c r="K670" s="154"/>
      <c r="L670" s="154"/>
      <c r="M670" s="154"/>
      <c r="N670" s="154"/>
      <c r="O670" s="154"/>
      <c r="P670" s="154"/>
      <c r="Q670" s="151"/>
    </row>
    <row r="671" spans="1:17" s="102" customFormat="1" x14ac:dyDescent="0.25">
      <c r="A671" s="151"/>
      <c r="B671" s="152"/>
      <c r="C671" s="152"/>
      <c r="D671" s="152"/>
      <c r="E671" s="153"/>
      <c r="F671" s="153"/>
      <c r="G671" s="153"/>
      <c r="H671" s="154"/>
      <c r="I671" s="154"/>
      <c r="J671" s="154"/>
      <c r="K671" s="154"/>
      <c r="L671" s="154"/>
      <c r="M671" s="154"/>
      <c r="N671" s="154"/>
      <c r="O671" s="154"/>
      <c r="P671" s="154"/>
      <c r="Q671" s="151"/>
    </row>
    <row r="672" spans="1:17" s="102" customFormat="1" x14ac:dyDescent="0.25">
      <c r="A672" s="151"/>
      <c r="B672" s="152"/>
      <c r="C672" s="152"/>
      <c r="D672" s="152"/>
      <c r="E672" s="153"/>
      <c r="F672" s="153"/>
      <c r="G672" s="153"/>
      <c r="H672" s="154"/>
      <c r="I672" s="154"/>
      <c r="J672" s="154"/>
      <c r="K672" s="154"/>
      <c r="L672" s="154"/>
      <c r="M672" s="154"/>
      <c r="N672" s="154"/>
      <c r="O672" s="154"/>
      <c r="P672" s="154"/>
      <c r="Q672" s="151"/>
    </row>
    <row r="673" spans="1:17" s="102" customFormat="1" x14ac:dyDescent="0.25">
      <c r="A673" s="151"/>
      <c r="B673" s="152"/>
      <c r="C673" s="152"/>
      <c r="D673" s="152"/>
      <c r="E673" s="153"/>
      <c r="F673" s="153"/>
      <c r="G673" s="153"/>
      <c r="H673" s="154"/>
      <c r="I673" s="154"/>
      <c r="J673" s="154"/>
      <c r="K673" s="154"/>
      <c r="L673" s="154"/>
      <c r="M673" s="154"/>
      <c r="N673" s="154"/>
      <c r="O673" s="154"/>
      <c r="P673" s="154"/>
      <c r="Q673" s="151"/>
    </row>
    <row r="674" spans="1:17" s="102" customFormat="1" x14ac:dyDescent="0.25">
      <c r="A674" s="151"/>
      <c r="B674" s="152"/>
      <c r="C674" s="152"/>
      <c r="D674" s="152"/>
      <c r="E674" s="153"/>
      <c r="F674" s="153"/>
      <c r="G674" s="153"/>
      <c r="H674" s="154"/>
      <c r="I674" s="154"/>
      <c r="J674" s="154"/>
      <c r="K674" s="154"/>
      <c r="L674" s="154"/>
      <c r="M674" s="154"/>
      <c r="N674" s="154"/>
      <c r="O674" s="154"/>
      <c r="P674" s="154"/>
      <c r="Q674" s="151"/>
    </row>
    <row r="675" spans="1:17" s="102" customFormat="1" x14ac:dyDescent="0.25">
      <c r="A675" s="151"/>
      <c r="B675" s="152"/>
      <c r="C675" s="152"/>
      <c r="D675" s="152"/>
      <c r="E675" s="153"/>
      <c r="F675" s="153"/>
      <c r="G675" s="153"/>
      <c r="H675" s="154"/>
      <c r="I675" s="154"/>
      <c r="J675" s="154"/>
      <c r="K675" s="154"/>
      <c r="L675" s="154"/>
      <c r="M675" s="154"/>
      <c r="N675" s="154"/>
      <c r="O675" s="154"/>
      <c r="P675" s="154"/>
      <c r="Q675" s="151"/>
    </row>
    <row r="676" spans="1:17" s="102" customFormat="1" x14ac:dyDescent="0.25">
      <c r="A676" s="151"/>
      <c r="B676" s="152"/>
      <c r="C676" s="152"/>
      <c r="D676" s="152"/>
      <c r="E676" s="153"/>
      <c r="F676" s="153"/>
      <c r="G676" s="153"/>
      <c r="H676" s="154"/>
      <c r="I676" s="154"/>
      <c r="J676" s="154"/>
      <c r="K676" s="154"/>
      <c r="L676" s="154"/>
      <c r="M676" s="154"/>
      <c r="N676" s="154"/>
      <c r="O676" s="154"/>
      <c r="P676" s="154"/>
      <c r="Q676" s="151"/>
    </row>
    <row r="677" spans="1:17" s="102" customFormat="1" x14ac:dyDescent="0.25">
      <c r="A677" s="151"/>
      <c r="B677" s="152"/>
      <c r="C677" s="152"/>
      <c r="D677" s="152"/>
      <c r="E677" s="153"/>
      <c r="F677" s="153"/>
      <c r="G677" s="153"/>
      <c r="H677" s="154"/>
      <c r="I677" s="154"/>
      <c r="J677" s="154"/>
      <c r="K677" s="154"/>
      <c r="L677" s="154"/>
      <c r="M677" s="154"/>
      <c r="N677" s="154"/>
      <c r="O677" s="154"/>
      <c r="P677" s="154"/>
      <c r="Q677" s="151"/>
    </row>
    <row r="678" spans="1:17" s="102" customFormat="1" x14ac:dyDescent="0.25">
      <c r="A678" s="151"/>
      <c r="B678" s="152"/>
      <c r="C678" s="152"/>
      <c r="D678" s="152"/>
      <c r="E678" s="153"/>
      <c r="F678" s="153"/>
      <c r="G678" s="153"/>
      <c r="H678" s="154"/>
      <c r="I678" s="154"/>
      <c r="J678" s="154"/>
      <c r="K678" s="154"/>
      <c r="L678" s="154"/>
      <c r="M678" s="154"/>
      <c r="N678" s="154"/>
      <c r="O678" s="154"/>
      <c r="P678" s="154"/>
      <c r="Q678" s="151"/>
    </row>
    <row r="679" spans="1:17" s="102" customFormat="1" x14ac:dyDescent="0.25">
      <c r="A679" s="151"/>
      <c r="B679" s="152"/>
      <c r="C679" s="152"/>
      <c r="D679" s="152"/>
      <c r="E679" s="153"/>
      <c r="F679" s="153"/>
      <c r="G679" s="153"/>
      <c r="H679" s="154"/>
      <c r="I679" s="154"/>
      <c r="J679" s="154"/>
      <c r="K679" s="154"/>
      <c r="L679" s="154"/>
      <c r="M679" s="154"/>
      <c r="N679" s="154"/>
      <c r="O679" s="154"/>
      <c r="P679" s="154"/>
      <c r="Q679" s="151"/>
    </row>
    <row r="680" spans="1:17" s="102" customFormat="1" x14ac:dyDescent="0.25">
      <c r="A680" s="151"/>
      <c r="B680" s="152"/>
      <c r="C680" s="152"/>
      <c r="D680" s="152"/>
      <c r="E680" s="153"/>
      <c r="F680" s="153"/>
      <c r="G680" s="153"/>
      <c r="H680" s="154"/>
      <c r="I680" s="154"/>
      <c r="J680" s="154"/>
      <c r="K680" s="154"/>
      <c r="L680" s="154"/>
      <c r="M680" s="154"/>
      <c r="N680" s="154"/>
      <c r="O680" s="154"/>
      <c r="P680" s="154"/>
      <c r="Q680" s="151"/>
    </row>
    <row r="681" spans="1:17" s="102" customFormat="1" x14ac:dyDescent="0.25">
      <c r="A681" s="151"/>
      <c r="B681" s="152"/>
      <c r="C681" s="152"/>
      <c r="D681" s="152"/>
      <c r="E681" s="153"/>
      <c r="F681" s="153"/>
      <c r="G681" s="153"/>
      <c r="H681" s="154"/>
      <c r="I681" s="154"/>
      <c r="J681" s="154"/>
      <c r="K681" s="154"/>
      <c r="L681" s="154"/>
      <c r="M681" s="154"/>
      <c r="N681" s="154"/>
      <c r="O681" s="154"/>
      <c r="P681" s="154"/>
      <c r="Q681" s="151"/>
    </row>
    <row r="682" spans="1:17" s="102" customFormat="1" x14ac:dyDescent="0.25">
      <c r="A682" s="151"/>
      <c r="B682" s="152"/>
      <c r="C682" s="152"/>
      <c r="D682" s="152"/>
      <c r="E682" s="153"/>
      <c r="F682" s="153"/>
      <c r="G682" s="153"/>
      <c r="H682" s="154"/>
      <c r="I682" s="154"/>
      <c r="J682" s="154"/>
      <c r="K682" s="154"/>
      <c r="L682" s="154"/>
      <c r="M682" s="154"/>
      <c r="N682" s="154"/>
      <c r="O682" s="154"/>
      <c r="P682" s="154"/>
      <c r="Q682" s="151"/>
    </row>
    <row r="683" spans="1:17" s="102" customFormat="1" x14ac:dyDescent="0.25">
      <c r="A683" s="151"/>
      <c r="B683" s="152"/>
      <c r="C683" s="152"/>
      <c r="D683" s="152"/>
      <c r="E683" s="153"/>
      <c r="F683" s="153"/>
      <c r="G683" s="153"/>
      <c r="H683" s="154"/>
      <c r="I683" s="154"/>
      <c r="J683" s="154"/>
      <c r="K683" s="154"/>
      <c r="L683" s="154"/>
      <c r="M683" s="154"/>
      <c r="N683" s="154"/>
      <c r="O683" s="154"/>
      <c r="P683" s="154"/>
      <c r="Q683" s="151"/>
    </row>
    <row r="684" spans="1:17" s="102" customFormat="1" x14ac:dyDescent="0.25">
      <c r="A684" s="151"/>
      <c r="B684" s="152"/>
      <c r="C684" s="152"/>
      <c r="D684" s="152"/>
      <c r="E684" s="153"/>
      <c r="F684" s="153"/>
      <c r="G684" s="153"/>
      <c r="H684" s="154"/>
      <c r="I684" s="154"/>
      <c r="J684" s="154"/>
      <c r="K684" s="154"/>
      <c r="L684" s="154"/>
      <c r="M684" s="154"/>
      <c r="N684" s="154"/>
      <c r="O684" s="154"/>
      <c r="P684" s="154"/>
      <c r="Q684" s="151"/>
    </row>
    <row r="685" spans="1:17" s="102" customFormat="1" x14ac:dyDescent="0.25">
      <c r="A685" s="151"/>
      <c r="B685" s="152"/>
      <c r="C685" s="152"/>
      <c r="D685" s="152"/>
      <c r="E685" s="153"/>
      <c r="F685" s="153"/>
      <c r="G685" s="153"/>
      <c r="H685" s="154"/>
      <c r="I685" s="154"/>
      <c r="J685" s="154"/>
      <c r="K685" s="154"/>
      <c r="L685" s="154"/>
      <c r="M685" s="154"/>
      <c r="N685" s="154"/>
      <c r="O685" s="154"/>
      <c r="P685" s="154"/>
      <c r="Q685" s="151"/>
    </row>
    <row r="686" spans="1:17" s="102" customFormat="1" x14ac:dyDescent="0.25">
      <c r="A686" s="151"/>
      <c r="B686" s="152"/>
      <c r="C686" s="152"/>
      <c r="D686" s="152"/>
      <c r="E686" s="153"/>
      <c r="F686" s="153"/>
      <c r="G686" s="153"/>
      <c r="H686" s="154"/>
      <c r="I686" s="154"/>
      <c r="J686" s="154"/>
      <c r="K686" s="154"/>
      <c r="L686" s="154"/>
      <c r="M686" s="154"/>
      <c r="N686" s="154"/>
      <c r="O686" s="154"/>
      <c r="P686" s="154"/>
      <c r="Q686" s="151"/>
    </row>
    <row r="687" spans="1:17" s="102" customFormat="1" x14ac:dyDescent="0.25">
      <c r="A687" s="151"/>
      <c r="B687" s="152"/>
      <c r="C687" s="152"/>
      <c r="D687" s="152"/>
      <c r="E687" s="153"/>
      <c r="F687" s="153"/>
      <c r="G687" s="153"/>
      <c r="H687" s="154"/>
      <c r="I687" s="154"/>
      <c r="J687" s="154"/>
      <c r="K687" s="154"/>
      <c r="L687" s="154"/>
      <c r="M687" s="154"/>
      <c r="N687" s="154"/>
      <c r="O687" s="154"/>
      <c r="P687" s="154"/>
      <c r="Q687" s="151"/>
    </row>
    <row r="688" spans="1:17" s="102" customFormat="1" x14ac:dyDescent="0.25">
      <c r="A688" s="151"/>
      <c r="B688" s="152"/>
      <c r="C688" s="152"/>
      <c r="D688" s="152"/>
      <c r="E688" s="153"/>
      <c r="F688" s="153"/>
      <c r="G688" s="153"/>
      <c r="H688" s="154"/>
      <c r="I688" s="154"/>
      <c r="J688" s="154"/>
      <c r="K688" s="154"/>
      <c r="L688" s="154"/>
      <c r="M688" s="154"/>
      <c r="N688" s="154"/>
      <c r="O688" s="154"/>
      <c r="P688" s="154"/>
      <c r="Q688" s="151"/>
    </row>
    <row r="689" spans="1:17" s="102" customFormat="1" x14ac:dyDescent="0.25">
      <c r="A689" s="151"/>
      <c r="B689" s="152"/>
      <c r="C689" s="152"/>
      <c r="D689" s="152"/>
      <c r="E689" s="153"/>
      <c r="F689" s="153"/>
      <c r="G689" s="153"/>
      <c r="H689" s="154"/>
      <c r="I689" s="154"/>
      <c r="J689" s="154"/>
      <c r="K689" s="154"/>
      <c r="L689" s="154"/>
      <c r="M689" s="154"/>
      <c r="N689" s="154"/>
      <c r="O689" s="154"/>
      <c r="P689" s="154"/>
      <c r="Q689" s="151"/>
    </row>
    <row r="690" spans="1:17" s="102" customFormat="1" x14ac:dyDescent="0.25">
      <c r="A690" s="151"/>
      <c r="B690" s="152"/>
      <c r="C690" s="152"/>
      <c r="D690" s="152"/>
      <c r="E690" s="153"/>
      <c r="F690" s="153"/>
      <c r="G690" s="153"/>
      <c r="H690" s="154"/>
      <c r="I690" s="154"/>
      <c r="J690" s="154"/>
      <c r="K690" s="154"/>
      <c r="L690" s="154"/>
      <c r="M690" s="154"/>
      <c r="N690" s="154"/>
      <c r="O690" s="154"/>
      <c r="P690" s="154"/>
      <c r="Q690" s="151"/>
    </row>
    <row r="691" spans="1:17" s="102" customFormat="1" x14ac:dyDescent="0.25">
      <c r="A691" s="151"/>
      <c r="B691" s="152"/>
      <c r="C691" s="152"/>
      <c r="D691" s="152"/>
      <c r="E691" s="153"/>
      <c r="F691" s="153"/>
      <c r="G691" s="153"/>
      <c r="H691" s="154"/>
      <c r="I691" s="154"/>
      <c r="J691" s="154"/>
      <c r="K691" s="154"/>
      <c r="L691" s="154"/>
      <c r="M691" s="154"/>
      <c r="N691" s="154"/>
      <c r="O691" s="154"/>
      <c r="P691" s="154"/>
      <c r="Q691" s="151"/>
    </row>
    <row r="692" spans="1:17" s="102" customFormat="1" x14ac:dyDescent="0.25">
      <c r="A692" s="151"/>
      <c r="B692" s="152"/>
      <c r="C692" s="152"/>
      <c r="D692" s="152"/>
      <c r="E692" s="153"/>
      <c r="F692" s="153"/>
      <c r="G692" s="153"/>
      <c r="H692" s="154"/>
      <c r="I692" s="154"/>
      <c r="J692" s="154"/>
      <c r="K692" s="154"/>
      <c r="L692" s="154"/>
      <c r="M692" s="154"/>
      <c r="N692" s="154"/>
      <c r="O692" s="154"/>
      <c r="P692" s="154"/>
      <c r="Q692" s="151"/>
    </row>
    <row r="693" spans="1:17" s="102" customFormat="1" x14ac:dyDescent="0.25">
      <c r="A693" s="151"/>
      <c r="B693" s="152"/>
      <c r="C693" s="152"/>
      <c r="D693" s="152"/>
      <c r="E693" s="153"/>
      <c r="F693" s="153"/>
      <c r="G693" s="153"/>
      <c r="H693" s="154"/>
      <c r="I693" s="154"/>
      <c r="J693" s="154"/>
      <c r="K693" s="154"/>
      <c r="L693" s="154"/>
      <c r="M693" s="154"/>
      <c r="N693" s="154"/>
      <c r="O693" s="154"/>
      <c r="P693" s="154"/>
      <c r="Q693" s="151"/>
    </row>
    <row r="694" spans="1:17" s="102" customFormat="1" x14ac:dyDescent="0.25">
      <c r="A694" s="151"/>
      <c r="B694" s="152"/>
      <c r="C694" s="152"/>
      <c r="D694" s="152"/>
      <c r="E694" s="153"/>
      <c r="F694" s="153"/>
      <c r="G694" s="153"/>
      <c r="H694" s="154"/>
      <c r="I694" s="154"/>
      <c r="J694" s="154"/>
      <c r="K694" s="154"/>
      <c r="L694" s="154"/>
      <c r="M694" s="154"/>
      <c r="N694" s="154"/>
      <c r="O694" s="154"/>
      <c r="P694" s="154"/>
      <c r="Q694" s="151"/>
    </row>
    <row r="695" spans="1:17" s="102" customFormat="1" x14ac:dyDescent="0.25">
      <c r="A695" s="151"/>
      <c r="B695" s="152"/>
      <c r="C695" s="152"/>
      <c r="D695" s="152"/>
      <c r="E695" s="153"/>
      <c r="F695" s="153"/>
      <c r="G695" s="153"/>
      <c r="H695" s="154"/>
      <c r="I695" s="154"/>
      <c r="J695" s="154"/>
      <c r="K695" s="154"/>
      <c r="L695" s="154"/>
      <c r="M695" s="154"/>
      <c r="N695" s="154"/>
      <c r="O695" s="154"/>
      <c r="P695" s="154"/>
      <c r="Q695" s="151"/>
    </row>
    <row r="696" spans="1:17" s="102" customFormat="1" x14ac:dyDescent="0.25">
      <c r="A696" s="151"/>
      <c r="B696" s="152"/>
      <c r="C696" s="152"/>
      <c r="D696" s="152"/>
      <c r="E696" s="153"/>
      <c r="F696" s="153"/>
      <c r="G696" s="153"/>
      <c r="H696" s="154"/>
      <c r="I696" s="154"/>
      <c r="J696" s="154"/>
      <c r="K696" s="154"/>
      <c r="L696" s="154"/>
      <c r="M696" s="154"/>
      <c r="N696" s="154"/>
      <c r="O696" s="154"/>
      <c r="P696" s="154"/>
      <c r="Q696" s="151"/>
    </row>
    <row r="697" spans="1:17" s="102" customFormat="1" x14ac:dyDescent="0.25">
      <c r="A697" s="151"/>
      <c r="B697" s="152"/>
      <c r="C697" s="152"/>
      <c r="D697" s="152"/>
      <c r="E697" s="153"/>
      <c r="F697" s="153"/>
      <c r="G697" s="153"/>
      <c r="H697" s="154"/>
      <c r="I697" s="154"/>
      <c r="J697" s="154"/>
      <c r="K697" s="154"/>
      <c r="L697" s="154"/>
      <c r="M697" s="154"/>
      <c r="N697" s="154"/>
      <c r="O697" s="154"/>
      <c r="P697" s="154"/>
      <c r="Q697" s="151"/>
    </row>
    <row r="698" spans="1:17" s="102" customFormat="1" x14ac:dyDescent="0.25">
      <c r="A698" s="151"/>
      <c r="B698" s="152"/>
      <c r="C698" s="152"/>
      <c r="D698" s="152"/>
      <c r="E698" s="153"/>
      <c r="F698" s="153"/>
      <c r="G698" s="153"/>
      <c r="H698" s="154"/>
      <c r="I698" s="154"/>
      <c r="J698" s="154"/>
      <c r="K698" s="154"/>
      <c r="L698" s="154"/>
      <c r="M698" s="154"/>
      <c r="N698" s="154"/>
      <c r="O698" s="154"/>
      <c r="P698" s="154"/>
      <c r="Q698" s="151"/>
    </row>
    <row r="699" spans="1:17" s="102" customFormat="1" x14ac:dyDescent="0.25">
      <c r="A699" s="151"/>
      <c r="B699" s="152"/>
      <c r="C699" s="152"/>
      <c r="D699" s="152"/>
      <c r="E699" s="153"/>
      <c r="F699" s="153"/>
      <c r="G699" s="153"/>
      <c r="H699" s="154"/>
      <c r="I699" s="154"/>
      <c r="J699" s="154"/>
      <c r="K699" s="154"/>
      <c r="L699" s="154"/>
      <c r="M699" s="154"/>
      <c r="N699" s="154"/>
      <c r="O699" s="154"/>
      <c r="P699" s="154"/>
      <c r="Q699" s="151"/>
    </row>
    <row r="700" spans="1:17" s="102" customFormat="1" x14ac:dyDescent="0.25">
      <c r="A700" s="151"/>
      <c r="B700" s="152"/>
      <c r="C700" s="152"/>
      <c r="D700" s="152"/>
      <c r="E700" s="153"/>
      <c r="F700" s="153"/>
      <c r="G700" s="153"/>
      <c r="H700" s="154"/>
      <c r="I700" s="154"/>
      <c r="J700" s="154"/>
      <c r="K700" s="154"/>
      <c r="L700" s="154"/>
      <c r="M700" s="154"/>
      <c r="N700" s="154"/>
      <c r="O700" s="154"/>
      <c r="P700" s="154"/>
      <c r="Q700" s="151"/>
    </row>
    <row r="701" spans="1:17" s="102" customFormat="1" x14ac:dyDescent="0.25">
      <c r="A701" s="151"/>
      <c r="B701" s="152"/>
      <c r="C701" s="152"/>
      <c r="D701" s="152"/>
      <c r="E701" s="153"/>
      <c r="F701" s="153"/>
      <c r="G701" s="153"/>
      <c r="H701" s="154"/>
      <c r="I701" s="154"/>
      <c r="J701" s="154"/>
      <c r="K701" s="154"/>
      <c r="L701" s="154"/>
      <c r="M701" s="154"/>
      <c r="N701" s="154"/>
      <c r="O701" s="154"/>
      <c r="P701" s="154"/>
      <c r="Q701" s="151"/>
    </row>
    <row r="702" spans="1:17" s="102" customFormat="1" x14ac:dyDescent="0.25">
      <c r="A702" s="151"/>
      <c r="B702" s="152"/>
      <c r="C702" s="152"/>
      <c r="D702" s="152"/>
      <c r="E702" s="153"/>
      <c r="F702" s="153"/>
      <c r="G702" s="153"/>
      <c r="H702" s="154"/>
      <c r="I702" s="154"/>
      <c r="J702" s="154"/>
      <c r="K702" s="154"/>
      <c r="L702" s="154"/>
      <c r="M702" s="154"/>
      <c r="N702" s="154"/>
      <c r="O702" s="154"/>
      <c r="P702" s="154"/>
      <c r="Q702" s="151"/>
    </row>
    <row r="703" spans="1:17" s="102" customFormat="1" x14ac:dyDescent="0.25">
      <c r="A703" s="151"/>
      <c r="B703" s="152"/>
      <c r="C703" s="152"/>
      <c r="D703" s="152"/>
      <c r="E703" s="153"/>
      <c r="F703" s="153"/>
      <c r="G703" s="153"/>
      <c r="H703" s="154"/>
      <c r="I703" s="154"/>
      <c r="J703" s="154"/>
      <c r="K703" s="154"/>
      <c r="L703" s="154"/>
      <c r="M703" s="154"/>
      <c r="N703" s="154"/>
      <c r="O703" s="154"/>
      <c r="P703" s="154"/>
      <c r="Q703" s="151"/>
    </row>
    <row r="704" spans="1:17" s="102" customFormat="1" x14ac:dyDescent="0.25">
      <c r="A704" s="151"/>
      <c r="B704" s="152"/>
      <c r="C704" s="152"/>
      <c r="D704" s="152"/>
      <c r="E704" s="153"/>
      <c r="F704" s="153"/>
      <c r="G704" s="153"/>
      <c r="H704" s="154"/>
      <c r="I704" s="154"/>
      <c r="J704" s="154"/>
      <c r="K704" s="154"/>
      <c r="L704" s="154"/>
      <c r="M704" s="154"/>
      <c r="N704" s="154"/>
      <c r="O704" s="154"/>
      <c r="P704" s="154"/>
      <c r="Q704" s="151"/>
    </row>
    <row r="705" spans="1:17" s="102" customFormat="1" x14ac:dyDescent="0.25">
      <c r="A705" s="151"/>
      <c r="B705" s="152"/>
      <c r="C705" s="152"/>
      <c r="D705" s="152"/>
      <c r="E705" s="153"/>
      <c r="F705" s="153"/>
      <c r="G705" s="153"/>
      <c r="H705" s="154"/>
      <c r="I705" s="154"/>
      <c r="J705" s="154"/>
      <c r="K705" s="154"/>
      <c r="L705" s="154"/>
      <c r="M705" s="154"/>
      <c r="N705" s="154"/>
      <c r="O705" s="154"/>
      <c r="P705" s="154"/>
      <c r="Q705" s="151"/>
    </row>
    <row r="706" spans="1:17" s="102" customFormat="1" x14ac:dyDescent="0.25">
      <c r="A706" s="151"/>
      <c r="B706" s="152"/>
      <c r="C706" s="152"/>
      <c r="D706" s="152"/>
      <c r="E706" s="153"/>
      <c r="F706" s="153"/>
      <c r="G706" s="153"/>
      <c r="H706" s="154"/>
      <c r="I706" s="154"/>
      <c r="J706" s="154"/>
      <c r="K706" s="154"/>
      <c r="L706" s="154"/>
      <c r="M706" s="154"/>
      <c r="N706" s="154"/>
      <c r="O706" s="154"/>
      <c r="P706" s="154"/>
      <c r="Q706" s="151"/>
    </row>
    <row r="707" spans="1:17" s="102" customFormat="1" x14ac:dyDescent="0.25">
      <c r="A707" s="151"/>
      <c r="B707" s="152"/>
      <c r="C707" s="152"/>
      <c r="D707" s="152"/>
      <c r="E707" s="153"/>
      <c r="F707" s="153"/>
      <c r="G707" s="153"/>
      <c r="H707" s="154"/>
      <c r="I707" s="154"/>
      <c r="J707" s="154"/>
      <c r="K707" s="154"/>
      <c r="L707" s="154"/>
      <c r="M707" s="154"/>
      <c r="N707" s="154"/>
      <c r="O707" s="154"/>
      <c r="P707" s="154"/>
      <c r="Q707" s="151"/>
    </row>
    <row r="708" spans="1:17" s="102" customFormat="1" x14ac:dyDescent="0.25">
      <c r="A708" s="151"/>
      <c r="B708" s="152"/>
      <c r="C708" s="152"/>
      <c r="D708" s="152"/>
      <c r="E708" s="153"/>
      <c r="F708" s="153"/>
      <c r="G708" s="153"/>
      <c r="H708" s="154"/>
      <c r="I708" s="154"/>
      <c r="J708" s="154"/>
      <c r="K708" s="154"/>
      <c r="L708" s="154"/>
      <c r="M708" s="154"/>
      <c r="N708" s="154"/>
      <c r="O708" s="154"/>
      <c r="P708" s="154"/>
      <c r="Q708" s="151"/>
    </row>
    <row r="709" spans="1:17" s="102" customFormat="1" x14ac:dyDescent="0.25">
      <c r="A709" s="151"/>
      <c r="B709" s="152"/>
      <c r="C709" s="152"/>
      <c r="D709" s="152"/>
      <c r="E709" s="153"/>
      <c r="F709" s="153"/>
      <c r="G709" s="153"/>
      <c r="H709" s="154"/>
      <c r="I709" s="154"/>
      <c r="J709" s="154"/>
      <c r="K709" s="154"/>
      <c r="L709" s="154"/>
      <c r="M709" s="154"/>
      <c r="N709" s="154"/>
      <c r="O709" s="154"/>
      <c r="P709" s="154"/>
      <c r="Q709" s="151"/>
    </row>
    <row r="710" spans="1:17" s="102" customFormat="1" x14ac:dyDescent="0.25">
      <c r="A710" s="151"/>
      <c r="B710" s="152"/>
      <c r="C710" s="152"/>
      <c r="D710" s="152"/>
      <c r="E710" s="153"/>
      <c r="F710" s="153"/>
      <c r="G710" s="153"/>
      <c r="H710" s="154"/>
      <c r="I710" s="154"/>
      <c r="J710" s="154"/>
      <c r="K710" s="154"/>
      <c r="L710" s="154"/>
      <c r="M710" s="154"/>
      <c r="N710" s="154"/>
      <c r="O710" s="154"/>
      <c r="P710" s="154"/>
      <c r="Q710" s="151"/>
    </row>
    <row r="711" spans="1:17" s="102" customFormat="1" x14ac:dyDescent="0.25">
      <c r="A711" s="151"/>
      <c r="B711" s="152"/>
      <c r="C711" s="152"/>
      <c r="D711" s="152"/>
      <c r="E711" s="153"/>
      <c r="F711" s="153"/>
      <c r="G711" s="153"/>
      <c r="H711" s="154"/>
      <c r="I711" s="154"/>
      <c r="J711" s="154"/>
      <c r="K711" s="154"/>
      <c r="L711" s="154"/>
      <c r="M711" s="154"/>
      <c r="N711" s="154"/>
      <c r="O711" s="154"/>
      <c r="P711" s="154"/>
      <c r="Q711" s="151"/>
    </row>
    <row r="712" spans="1:17" s="102" customFormat="1" x14ac:dyDescent="0.25">
      <c r="A712" s="151"/>
      <c r="B712" s="152"/>
      <c r="C712" s="152"/>
      <c r="D712" s="152"/>
      <c r="E712" s="153"/>
      <c r="F712" s="153"/>
      <c r="G712" s="153"/>
      <c r="H712" s="154"/>
      <c r="I712" s="154"/>
      <c r="J712" s="154"/>
      <c r="K712" s="154"/>
      <c r="L712" s="154"/>
      <c r="M712" s="154"/>
      <c r="N712" s="154"/>
      <c r="O712" s="154"/>
      <c r="P712" s="154"/>
      <c r="Q712" s="151"/>
    </row>
    <row r="713" spans="1:17" s="102" customFormat="1" x14ac:dyDescent="0.25">
      <c r="A713" s="151"/>
      <c r="B713" s="152"/>
      <c r="C713" s="152"/>
      <c r="D713" s="152"/>
      <c r="E713" s="153"/>
      <c r="F713" s="153"/>
      <c r="G713" s="153"/>
      <c r="H713" s="154"/>
      <c r="I713" s="154"/>
      <c r="J713" s="154"/>
      <c r="K713" s="154"/>
      <c r="L713" s="154"/>
      <c r="M713" s="154"/>
      <c r="N713" s="154"/>
      <c r="O713" s="154"/>
      <c r="P713" s="154"/>
      <c r="Q713" s="151"/>
    </row>
    <row r="714" spans="1:17" s="102" customFormat="1" x14ac:dyDescent="0.25">
      <c r="A714" s="151"/>
      <c r="B714" s="152"/>
      <c r="C714" s="152"/>
      <c r="D714" s="152"/>
      <c r="E714" s="153"/>
      <c r="F714" s="153"/>
      <c r="G714" s="153"/>
      <c r="H714" s="154"/>
      <c r="I714" s="154"/>
      <c r="J714" s="154"/>
      <c r="K714" s="154"/>
      <c r="L714" s="154"/>
      <c r="M714" s="154"/>
      <c r="N714" s="154"/>
      <c r="O714" s="154"/>
      <c r="P714" s="154"/>
      <c r="Q714" s="151"/>
    </row>
  </sheetData>
  <sheetProtection password="D3B6" sheet="1" objects="1" scenarios="1"/>
  <mergeCells count="4">
    <mergeCell ref="A206:Q206"/>
    <mergeCell ref="A2:I2"/>
    <mergeCell ref="A3:I3"/>
    <mergeCell ref="A1:I1"/>
  </mergeCells>
  <dataValidations count="1">
    <dataValidation type="list" allowBlank="1" showInputMessage="1" showErrorMessage="1" sqref="F208">
      <formula1>"National Grid, State Grid, Renewable Source, Self generate source"</formula1>
    </dataValidation>
  </dataValidations>
  <pageMargins left="0.7" right="0.7" top="0.75" bottom="0.75" header="0.3" footer="0.3"/>
  <pageSetup scale="55"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5"/>
  <sheetViews>
    <sheetView zoomScaleNormal="100" workbookViewId="0">
      <selection sqref="A1:G1"/>
    </sheetView>
  </sheetViews>
  <sheetFormatPr defaultColWidth="0" defaultRowHeight="15" zeroHeight="1" x14ac:dyDescent="0.25"/>
  <cols>
    <col min="1" max="1" width="9.140625" style="78" customWidth="1"/>
    <col min="2" max="2" width="44.85546875" style="78" bestFit="1" customWidth="1"/>
    <col min="3" max="3" width="18.28515625" style="78" customWidth="1"/>
    <col min="4" max="4" width="11.140625" style="78" customWidth="1"/>
    <col min="5" max="5" width="11.42578125" style="78" customWidth="1"/>
    <col min="6" max="6" width="13.5703125" style="78" customWidth="1"/>
    <col min="7" max="7" width="24.5703125" style="78" customWidth="1"/>
    <col min="8" max="16384" width="5" style="78" hidden="1"/>
  </cols>
  <sheetData>
    <row r="1" spans="1:7" s="7" customFormat="1" ht="15.75" x14ac:dyDescent="0.25">
      <c r="A1" s="290" t="s">
        <v>1144</v>
      </c>
      <c r="B1" s="290"/>
      <c r="C1" s="290"/>
      <c r="D1" s="290"/>
      <c r="E1" s="290"/>
      <c r="F1" s="290"/>
      <c r="G1" s="290"/>
    </row>
    <row r="2" spans="1:7" s="7" customFormat="1" ht="15" customHeight="1" x14ac:dyDescent="0.25">
      <c r="A2" s="424" t="s">
        <v>1328</v>
      </c>
      <c r="B2" s="424"/>
      <c r="C2" s="424"/>
      <c r="D2" s="424"/>
      <c r="E2" s="424"/>
      <c r="F2" s="424"/>
      <c r="G2" s="424"/>
    </row>
    <row r="3" spans="1:7" s="7" customFormat="1" ht="15" customHeight="1" x14ac:dyDescent="0.25">
      <c r="A3" s="425" t="s">
        <v>1923</v>
      </c>
      <c r="B3" s="425"/>
      <c r="C3" s="425"/>
      <c r="D3" s="425"/>
      <c r="E3" s="425"/>
      <c r="F3" s="425"/>
      <c r="G3" s="425"/>
    </row>
    <row r="4" spans="1:7" s="7" customFormat="1" ht="54" customHeight="1" x14ac:dyDescent="0.25">
      <c r="A4" s="173" t="s">
        <v>0</v>
      </c>
      <c r="B4" s="173" t="s">
        <v>1143</v>
      </c>
      <c r="C4" s="173" t="s">
        <v>1190</v>
      </c>
      <c r="D4" s="173" t="s">
        <v>1206</v>
      </c>
      <c r="E4" s="173" t="s">
        <v>1162</v>
      </c>
      <c r="F4" s="173" t="s">
        <v>1193</v>
      </c>
      <c r="G4" s="173" t="s">
        <v>1104</v>
      </c>
    </row>
    <row r="5" spans="1:7" customFormat="1" ht="15.75" x14ac:dyDescent="0.25">
      <c r="A5" s="226">
        <v>1</v>
      </c>
      <c r="B5" s="227" t="s">
        <v>1194</v>
      </c>
      <c r="C5" s="77" t="s">
        <v>1809</v>
      </c>
      <c r="D5" s="77"/>
      <c r="E5" s="77">
        <v>1885545</v>
      </c>
      <c r="F5" s="79">
        <v>456.23099999999999</v>
      </c>
      <c r="G5" s="194" t="s">
        <v>1825</v>
      </c>
    </row>
    <row r="6" spans="1:7" customFormat="1" ht="15.75" x14ac:dyDescent="0.25">
      <c r="A6" s="226">
        <v>2</v>
      </c>
      <c r="B6" s="227" t="s">
        <v>1195</v>
      </c>
      <c r="C6" s="77" t="s">
        <v>1809</v>
      </c>
      <c r="D6" s="77"/>
      <c r="E6" s="77">
        <v>103484</v>
      </c>
      <c r="F6" s="79">
        <v>106.541</v>
      </c>
      <c r="G6" s="194" t="s">
        <v>1825</v>
      </c>
    </row>
    <row r="7" spans="1:7" customFormat="1" x14ac:dyDescent="0.25">
      <c r="A7" s="226">
        <v>3</v>
      </c>
      <c r="B7" s="227" t="s">
        <v>1196</v>
      </c>
      <c r="C7" s="77"/>
      <c r="D7" s="77"/>
      <c r="E7" s="77"/>
      <c r="F7" s="79"/>
      <c r="G7" s="76"/>
    </row>
    <row r="8" spans="1:7" customFormat="1" x14ac:dyDescent="0.25">
      <c r="A8" s="226">
        <v>4</v>
      </c>
      <c r="B8" s="227" t="s">
        <v>1208</v>
      </c>
      <c r="C8" s="77"/>
      <c r="D8" s="77"/>
      <c r="E8" s="77"/>
      <c r="F8" s="79"/>
      <c r="G8" s="76"/>
    </row>
    <row r="9" spans="1:7" customFormat="1" x14ac:dyDescent="0.25">
      <c r="A9" s="226">
        <v>5</v>
      </c>
      <c r="B9" s="227" t="s">
        <v>1209</v>
      </c>
      <c r="C9" s="77"/>
      <c r="D9" s="77"/>
      <c r="E9" s="77"/>
      <c r="F9" s="79"/>
      <c r="G9" s="76"/>
    </row>
    <row r="10" spans="1:7" customFormat="1" x14ac:dyDescent="0.25">
      <c r="A10" s="226">
        <v>6</v>
      </c>
      <c r="B10" s="227" t="s">
        <v>1197</v>
      </c>
      <c r="C10" s="77"/>
      <c r="D10" s="77"/>
      <c r="E10" s="77"/>
      <c r="F10" s="79"/>
      <c r="G10" s="76"/>
    </row>
    <row r="11" spans="1:7" customFormat="1" ht="15.75" x14ac:dyDescent="0.25">
      <c r="A11" s="226">
        <v>7</v>
      </c>
      <c r="B11" s="227" t="s">
        <v>1198</v>
      </c>
      <c r="C11" s="77" t="s">
        <v>1810</v>
      </c>
      <c r="D11" s="77"/>
      <c r="E11" s="77">
        <v>4343</v>
      </c>
      <c r="F11" s="79">
        <v>15.913</v>
      </c>
      <c r="G11" s="194" t="s">
        <v>1825</v>
      </c>
    </row>
    <row r="12" spans="1:7" customFormat="1" ht="15.75" x14ac:dyDescent="0.25">
      <c r="A12" s="226">
        <v>8</v>
      </c>
      <c r="B12" s="227" t="s">
        <v>1199</v>
      </c>
      <c r="C12" s="77" t="s">
        <v>1810</v>
      </c>
      <c r="D12" s="77"/>
      <c r="E12" s="77">
        <v>1331</v>
      </c>
      <c r="F12" s="79">
        <v>4.34</v>
      </c>
      <c r="G12" s="194" t="s">
        <v>1825</v>
      </c>
    </row>
    <row r="13" spans="1:7" customFormat="1" ht="15.75" x14ac:dyDescent="0.25">
      <c r="A13" s="226">
        <v>9</v>
      </c>
      <c r="B13" s="227" t="s">
        <v>1200</v>
      </c>
      <c r="C13" s="77"/>
      <c r="D13" s="77"/>
      <c r="E13" s="77"/>
      <c r="F13" s="79"/>
      <c r="G13" s="194"/>
    </row>
    <row r="14" spans="1:7" customFormat="1" ht="15.75" x14ac:dyDescent="0.25">
      <c r="A14" s="226">
        <v>10</v>
      </c>
      <c r="B14" s="227" t="s">
        <v>1201</v>
      </c>
      <c r="C14" s="77" t="s">
        <v>1810</v>
      </c>
      <c r="D14" s="77"/>
      <c r="E14" s="77">
        <v>330</v>
      </c>
      <c r="F14" s="79">
        <v>127.22499999999999</v>
      </c>
      <c r="G14" s="194" t="s">
        <v>1825</v>
      </c>
    </row>
    <row r="15" spans="1:7" customFormat="1" ht="15.75" x14ac:dyDescent="0.25">
      <c r="A15" s="226">
        <v>11</v>
      </c>
      <c r="B15" s="227" t="s">
        <v>1210</v>
      </c>
      <c r="C15" s="77" t="s">
        <v>1244</v>
      </c>
      <c r="D15" s="77"/>
      <c r="E15" s="77">
        <v>4364</v>
      </c>
      <c r="F15" s="79">
        <v>6.0759999999999996</v>
      </c>
      <c r="G15" s="194" t="s">
        <v>1825</v>
      </c>
    </row>
    <row r="16" spans="1:7" customFormat="1" ht="15.75" x14ac:dyDescent="0.25">
      <c r="A16" s="226">
        <v>12</v>
      </c>
      <c r="B16" s="227" t="s">
        <v>1211</v>
      </c>
      <c r="C16" s="77" t="s">
        <v>1244</v>
      </c>
      <c r="D16" s="77"/>
      <c r="E16" s="77">
        <v>1104</v>
      </c>
      <c r="F16" s="79">
        <v>9.3859999999999992</v>
      </c>
      <c r="G16" s="194" t="s">
        <v>1825</v>
      </c>
    </row>
    <row r="17" spans="1:7" customFormat="1" ht="15.75" x14ac:dyDescent="0.25">
      <c r="A17" s="226">
        <v>13</v>
      </c>
      <c r="B17" s="227" t="s">
        <v>1202</v>
      </c>
      <c r="C17" s="77"/>
      <c r="D17" s="77"/>
      <c r="E17" s="77"/>
      <c r="F17" s="79"/>
      <c r="G17" s="194"/>
    </row>
    <row r="18" spans="1:7" customFormat="1" x14ac:dyDescent="0.25">
      <c r="A18" s="226">
        <v>14</v>
      </c>
      <c r="B18" s="227" t="s">
        <v>1203</v>
      </c>
      <c r="C18" s="77"/>
      <c r="D18" s="77"/>
      <c r="E18" s="77"/>
      <c r="F18" s="79"/>
      <c r="G18" s="76"/>
    </row>
    <row r="19" spans="1:7" customFormat="1" ht="15.75" x14ac:dyDescent="0.25">
      <c r="A19" s="226">
        <v>15</v>
      </c>
      <c r="B19" s="227" t="s">
        <v>1204</v>
      </c>
      <c r="C19" s="77" t="s">
        <v>1810</v>
      </c>
      <c r="D19" s="77"/>
      <c r="E19" s="77">
        <v>4</v>
      </c>
      <c r="F19" s="79">
        <v>0.06</v>
      </c>
      <c r="G19" s="194" t="s">
        <v>1825</v>
      </c>
    </row>
    <row r="20" spans="1:7" customFormat="1" x14ac:dyDescent="0.25">
      <c r="A20" s="226">
        <v>16</v>
      </c>
      <c r="B20" s="227" t="s">
        <v>1205</v>
      </c>
      <c r="C20" s="77"/>
      <c r="D20" s="77"/>
      <c r="E20" s="77"/>
      <c r="F20" s="79"/>
      <c r="G20" s="76"/>
    </row>
    <row r="21" spans="1:7" customFormat="1" ht="15.75" x14ac:dyDescent="0.25">
      <c r="A21" s="226">
        <v>17</v>
      </c>
      <c r="B21" s="227" t="s">
        <v>1212</v>
      </c>
      <c r="C21" s="77" t="s">
        <v>1810</v>
      </c>
      <c r="D21" s="77"/>
      <c r="E21" s="77"/>
      <c r="F21" s="79"/>
      <c r="G21" s="194"/>
    </row>
    <row r="22" spans="1:7" customFormat="1" ht="15.75" x14ac:dyDescent="0.25">
      <c r="A22" s="226">
        <v>18</v>
      </c>
      <c r="B22" s="228" t="s">
        <v>1329</v>
      </c>
      <c r="C22" s="77" t="s">
        <v>1810</v>
      </c>
      <c r="D22" s="77"/>
      <c r="E22" s="77">
        <v>15297</v>
      </c>
      <c r="F22" s="79">
        <v>14.205</v>
      </c>
      <c r="G22" s="194" t="s">
        <v>1825</v>
      </c>
    </row>
    <row r="23" spans="1:7" customFormat="1" ht="15.75" x14ac:dyDescent="0.25">
      <c r="A23" s="80">
        <v>19</v>
      </c>
      <c r="B23" s="77" t="s">
        <v>2131</v>
      </c>
      <c r="C23" s="77" t="s">
        <v>1834</v>
      </c>
      <c r="D23" s="77"/>
      <c r="E23" s="77">
        <v>38</v>
      </c>
      <c r="F23" s="79">
        <v>525.33900000000006</v>
      </c>
      <c r="G23" s="194" t="s">
        <v>1825</v>
      </c>
    </row>
    <row r="24" spans="1:7" customFormat="1" ht="15.75" x14ac:dyDescent="0.25">
      <c r="A24" s="80">
        <v>20</v>
      </c>
      <c r="B24" s="77" t="s">
        <v>1833</v>
      </c>
      <c r="C24" s="77" t="s">
        <v>1244</v>
      </c>
      <c r="D24" s="77"/>
      <c r="E24" s="77">
        <v>71125</v>
      </c>
      <c r="F24" s="79">
        <v>2.5259999999999998</v>
      </c>
      <c r="G24" s="194" t="s">
        <v>1825</v>
      </c>
    </row>
    <row r="25" spans="1:7" customFormat="1" ht="15.75" x14ac:dyDescent="0.25">
      <c r="A25" s="80">
        <v>21</v>
      </c>
      <c r="B25" s="77" t="s">
        <v>1835</v>
      </c>
      <c r="C25" s="77" t="s">
        <v>1244</v>
      </c>
      <c r="D25" s="77"/>
      <c r="E25" s="77">
        <v>15297</v>
      </c>
      <c r="F25" s="79">
        <v>14.205</v>
      </c>
      <c r="G25" s="194" t="s">
        <v>1825</v>
      </c>
    </row>
    <row r="26" spans="1:7" customFormat="1" ht="15.75" x14ac:dyDescent="0.25">
      <c r="A26" s="80">
        <v>22</v>
      </c>
      <c r="B26" s="77" t="s">
        <v>1836</v>
      </c>
      <c r="C26" s="77" t="s">
        <v>1809</v>
      </c>
      <c r="D26" s="77"/>
      <c r="E26" s="77">
        <v>15671</v>
      </c>
      <c r="F26" s="79">
        <v>60.470000000000027</v>
      </c>
      <c r="G26" s="194" t="s">
        <v>1825</v>
      </c>
    </row>
    <row r="27" spans="1:7" customFormat="1" x14ac:dyDescent="0.25">
      <c r="A27" s="80">
        <v>23</v>
      </c>
      <c r="B27" s="77"/>
      <c r="C27" s="77"/>
      <c r="D27" s="77"/>
      <c r="E27" s="77"/>
      <c r="F27" s="79"/>
      <c r="G27" s="76"/>
    </row>
    <row r="28" spans="1:7" customFormat="1" x14ac:dyDescent="0.25">
      <c r="A28" s="80">
        <v>24</v>
      </c>
      <c r="B28" s="77"/>
      <c r="C28" s="77"/>
      <c r="D28" s="77"/>
      <c r="E28" s="77"/>
      <c r="F28" s="79"/>
      <c r="G28" s="76"/>
    </row>
    <row r="29" spans="1:7" customFormat="1" x14ac:dyDescent="0.25">
      <c r="A29" s="80">
        <v>25</v>
      </c>
      <c r="B29" s="77"/>
      <c r="C29" s="77"/>
      <c r="D29" s="77"/>
      <c r="E29" s="77"/>
      <c r="F29" s="79"/>
      <c r="G29" s="76"/>
    </row>
    <row r="30" spans="1:7" customFormat="1" x14ac:dyDescent="0.25">
      <c r="A30" s="80">
        <v>26</v>
      </c>
      <c r="B30" s="77"/>
      <c r="C30" s="77"/>
      <c r="D30" s="77"/>
      <c r="E30" s="77"/>
      <c r="F30" s="79"/>
      <c r="G30" s="76"/>
    </row>
    <row r="31" spans="1:7" customFormat="1" x14ac:dyDescent="0.25">
      <c r="A31" s="80">
        <v>27</v>
      </c>
      <c r="B31" s="77"/>
      <c r="C31" s="77"/>
      <c r="D31" s="77"/>
      <c r="E31" s="77"/>
      <c r="F31" s="79"/>
      <c r="G31" s="76"/>
    </row>
    <row r="32" spans="1:7" customFormat="1" x14ac:dyDescent="0.25">
      <c r="A32" s="80">
        <v>28</v>
      </c>
      <c r="B32" s="77"/>
      <c r="C32" s="77"/>
      <c r="D32" s="77"/>
      <c r="E32" s="77"/>
      <c r="F32" s="79"/>
      <c r="G32" s="76"/>
    </row>
    <row r="33" spans="1:7" customFormat="1" x14ac:dyDescent="0.25">
      <c r="A33" s="80">
        <v>29</v>
      </c>
      <c r="B33" s="77"/>
      <c r="C33" s="77"/>
      <c r="D33" s="77"/>
      <c r="E33" s="77"/>
      <c r="F33" s="79"/>
      <c r="G33" s="76"/>
    </row>
    <row r="34" spans="1:7" customFormat="1" x14ac:dyDescent="0.25">
      <c r="A34" s="80">
        <v>30</v>
      </c>
      <c r="B34" s="77"/>
      <c r="C34" s="77"/>
      <c r="D34" s="77"/>
      <c r="E34" s="77"/>
      <c r="F34" s="79"/>
      <c r="G34" s="76"/>
    </row>
    <row r="35" spans="1:7" customFormat="1" x14ac:dyDescent="0.25">
      <c r="A35" s="80">
        <v>31</v>
      </c>
      <c r="B35" s="77"/>
      <c r="C35" s="77"/>
      <c r="D35" s="77"/>
      <c r="E35" s="77"/>
      <c r="F35" s="79"/>
      <c r="G35" s="76"/>
    </row>
    <row r="36" spans="1:7" customFormat="1" x14ac:dyDescent="0.25">
      <c r="A36" s="80">
        <v>32</v>
      </c>
      <c r="B36" s="77"/>
      <c r="C36" s="77"/>
      <c r="D36" s="77"/>
      <c r="E36" s="77"/>
      <c r="F36" s="79"/>
      <c r="G36" s="76"/>
    </row>
    <row r="37" spans="1:7" customFormat="1" x14ac:dyDescent="0.25">
      <c r="A37" s="80">
        <v>33</v>
      </c>
      <c r="B37" s="77"/>
      <c r="C37" s="77"/>
      <c r="D37" s="77"/>
      <c r="E37" s="77"/>
      <c r="F37" s="79"/>
      <c r="G37" s="76"/>
    </row>
    <row r="38" spans="1:7" customFormat="1" x14ac:dyDescent="0.25">
      <c r="A38" s="80">
        <v>34</v>
      </c>
      <c r="B38" s="77"/>
      <c r="C38" s="77"/>
      <c r="D38" s="77"/>
      <c r="E38" s="77"/>
      <c r="F38" s="79"/>
      <c r="G38" s="76"/>
    </row>
    <row r="39" spans="1:7" customFormat="1" x14ac:dyDescent="0.25">
      <c r="A39" s="80">
        <v>35</v>
      </c>
      <c r="B39" s="77"/>
      <c r="C39" s="77"/>
      <c r="D39" s="77"/>
      <c r="E39" s="77"/>
      <c r="F39" s="79"/>
      <c r="G39" s="76"/>
    </row>
    <row r="40" spans="1:7" customFormat="1" x14ac:dyDescent="0.25">
      <c r="A40" s="80">
        <v>36</v>
      </c>
      <c r="B40" s="77"/>
      <c r="C40" s="77"/>
      <c r="D40" s="77"/>
      <c r="E40" s="77"/>
      <c r="F40" s="79"/>
      <c r="G40" s="76"/>
    </row>
    <row r="41" spans="1:7" customFormat="1" x14ac:dyDescent="0.25">
      <c r="A41" s="80">
        <v>37</v>
      </c>
      <c r="B41" s="77"/>
      <c r="C41" s="77"/>
      <c r="D41" s="77"/>
      <c r="E41" s="77"/>
      <c r="F41" s="79"/>
      <c r="G41" s="76"/>
    </row>
    <row r="42" spans="1:7" customFormat="1" x14ac:dyDescent="0.25">
      <c r="A42" s="80">
        <v>38</v>
      </c>
      <c r="B42" s="77"/>
      <c r="C42" s="77"/>
      <c r="D42" s="77"/>
      <c r="E42" s="77"/>
      <c r="F42" s="79"/>
      <c r="G42" s="76"/>
    </row>
    <row r="43" spans="1:7" customFormat="1" x14ac:dyDescent="0.25">
      <c r="A43" s="80">
        <v>39</v>
      </c>
      <c r="B43" s="77"/>
      <c r="C43" s="77"/>
      <c r="D43" s="77"/>
      <c r="E43" s="77"/>
      <c r="F43" s="79"/>
      <c r="G43" s="76"/>
    </row>
    <row r="44" spans="1:7" customFormat="1" x14ac:dyDescent="0.25">
      <c r="A44" s="80">
        <v>40</v>
      </c>
      <c r="B44" s="77"/>
      <c r="C44" s="77"/>
      <c r="D44" s="77"/>
      <c r="E44" s="77"/>
      <c r="F44" s="79"/>
      <c r="G44" s="76"/>
    </row>
    <row r="45" spans="1:7" customFormat="1" x14ac:dyDescent="0.25">
      <c r="A45" s="76"/>
      <c r="B45" s="77"/>
      <c r="C45" s="77"/>
      <c r="D45" s="77"/>
      <c r="E45" s="77"/>
      <c r="F45" s="79"/>
      <c r="G45" s="76"/>
    </row>
    <row r="46" spans="1:7" customFormat="1" x14ac:dyDescent="0.25">
      <c r="A46" s="76"/>
      <c r="B46" s="77"/>
      <c r="C46" s="77"/>
      <c r="D46" s="77"/>
      <c r="E46" s="77"/>
      <c r="F46" s="79"/>
      <c r="G46" s="76"/>
    </row>
    <row r="47" spans="1:7" customFormat="1" ht="15.75" x14ac:dyDescent="0.25">
      <c r="A47" s="229"/>
      <c r="B47" s="426" t="s">
        <v>57</v>
      </c>
      <c r="C47" s="427"/>
      <c r="D47" s="428"/>
      <c r="E47" s="230">
        <f>SUM(E5:E44)</f>
        <v>2117933</v>
      </c>
      <c r="F47" s="231">
        <f>SUM(F5:F44)</f>
        <v>1342.5170000000001</v>
      </c>
      <c r="G47" s="194" t="s">
        <v>1825</v>
      </c>
    </row>
    <row r="48" spans="1:7" customFormat="1" x14ac:dyDescent="0.25">
      <c r="A48" s="76"/>
      <c r="B48" s="77"/>
      <c r="C48" s="77"/>
      <c r="D48" s="77"/>
      <c r="E48" s="77"/>
      <c r="F48" s="79"/>
      <c r="G48" s="76"/>
    </row>
    <row r="49" spans="1:7" customFormat="1" hidden="1" x14ac:dyDescent="0.25">
      <c r="A49" s="76"/>
      <c r="B49" s="77"/>
      <c r="C49" s="77"/>
      <c r="D49" s="77"/>
      <c r="E49" s="77"/>
      <c r="F49" s="79"/>
      <c r="G49" s="76"/>
    </row>
    <row r="50" spans="1:7" customFormat="1" hidden="1" x14ac:dyDescent="0.25">
      <c r="A50" s="76"/>
      <c r="B50" s="77"/>
      <c r="C50" s="77"/>
      <c r="D50" s="77"/>
      <c r="E50" s="77"/>
      <c r="F50" s="79"/>
      <c r="G50" s="76"/>
    </row>
    <row r="51" spans="1:7" customFormat="1" hidden="1" x14ac:dyDescent="0.25">
      <c r="A51" s="76"/>
      <c r="B51" s="77"/>
      <c r="C51" s="77"/>
      <c r="D51" s="77"/>
      <c r="E51" s="77"/>
      <c r="F51" s="79"/>
      <c r="G51" s="76"/>
    </row>
    <row r="52" spans="1:7" customFormat="1" hidden="1" x14ac:dyDescent="0.25">
      <c r="A52" s="76"/>
      <c r="B52" s="77"/>
      <c r="C52" s="77"/>
      <c r="D52" s="77"/>
      <c r="E52" s="77"/>
      <c r="F52" s="79"/>
      <c r="G52" s="76"/>
    </row>
    <row r="53" spans="1:7" customFormat="1" hidden="1" x14ac:dyDescent="0.25">
      <c r="A53" s="76"/>
      <c r="B53" s="77"/>
      <c r="C53" s="77"/>
      <c r="D53" s="77"/>
      <c r="E53" s="77"/>
      <c r="F53" s="79"/>
      <c r="G53" s="76"/>
    </row>
    <row r="54" spans="1:7" customFormat="1" hidden="1" x14ac:dyDescent="0.25">
      <c r="A54" s="76"/>
      <c r="B54" s="77"/>
      <c r="C54" s="77"/>
      <c r="D54" s="77"/>
      <c r="E54" s="77"/>
      <c r="F54" s="79"/>
      <c r="G54" s="76"/>
    </row>
    <row r="55" spans="1:7" customFormat="1" hidden="1" x14ac:dyDescent="0.25">
      <c r="A55" s="76"/>
      <c r="B55" s="77"/>
      <c r="C55" s="77"/>
      <c r="D55" s="77"/>
      <c r="E55" s="77"/>
      <c r="F55" s="79"/>
      <c r="G55" s="76"/>
    </row>
    <row r="56" spans="1:7" customFormat="1" hidden="1" x14ac:dyDescent="0.25">
      <c r="A56" s="76"/>
      <c r="B56" s="77"/>
      <c r="C56" s="77"/>
      <c r="D56" s="77"/>
      <c r="E56" s="77"/>
      <c r="F56" s="79"/>
      <c r="G56" s="76"/>
    </row>
    <row r="57" spans="1:7" customFormat="1" hidden="1" x14ac:dyDescent="0.25">
      <c r="A57" s="76"/>
      <c r="B57" s="77"/>
      <c r="C57" s="77"/>
      <c r="D57" s="77"/>
      <c r="E57" s="77"/>
      <c r="F57" s="79"/>
      <c r="G57" s="76"/>
    </row>
    <row r="58" spans="1:7" customFormat="1" hidden="1" x14ac:dyDescent="0.25">
      <c r="A58" s="76"/>
      <c r="B58" s="77"/>
      <c r="C58" s="77"/>
      <c r="D58" s="77"/>
      <c r="E58" s="77"/>
      <c r="F58" s="79"/>
      <c r="G58" s="76"/>
    </row>
    <row r="59" spans="1:7" customFormat="1" hidden="1" x14ac:dyDescent="0.25">
      <c r="A59" s="76"/>
      <c r="B59" s="77"/>
      <c r="C59" s="77"/>
      <c r="D59" s="77"/>
      <c r="E59" s="77"/>
      <c r="F59" s="79"/>
      <c r="G59" s="76"/>
    </row>
    <row r="60" spans="1:7" customFormat="1" hidden="1" x14ac:dyDescent="0.25">
      <c r="A60" s="76"/>
      <c r="B60" s="77"/>
      <c r="C60" s="77"/>
      <c r="D60" s="77"/>
      <c r="E60" s="77"/>
      <c r="F60" s="79"/>
      <c r="G60" s="76"/>
    </row>
    <row r="61" spans="1:7" customFormat="1" hidden="1" x14ac:dyDescent="0.25">
      <c r="A61" s="76"/>
      <c r="B61" s="77"/>
      <c r="C61" s="77"/>
      <c r="D61" s="77"/>
      <c r="E61" s="77"/>
      <c r="F61" s="79"/>
      <c r="G61" s="76"/>
    </row>
    <row r="62" spans="1:7" customFormat="1" hidden="1" x14ac:dyDescent="0.25">
      <c r="A62" s="76"/>
      <c r="B62" s="77"/>
      <c r="C62" s="77"/>
      <c r="D62" s="77"/>
      <c r="E62" s="77"/>
      <c r="F62" s="79"/>
      <c r="G62" s="76"/>
    </row>
    <row r="63" spans="1:7" customFormat="1" hidden="1" x14ac:dyDescent="0.25">
      <c r="A63" s="76"/>
      <c r="B63" s="77"/>
      <c r="C63" s="77"/>
      <c r="D63" s="77"/>
      <c r="E63" s="77"/>
      <c r="F63" s="79"/>
      <c r="G63" s="76"/>
    </row>
    <row r="64" spans="1:7" customFormat="1" hidden="1" x14ac:dyDescent="0.25">
      <c r="A64" s="76"/>
      <c r="B64" s="77"/>
      <c r="C64" s="77"/>
      <c r="D64" s="77"/>
      <c r="E64" s="77"/>
      <c r="F64" s="79"/>
      <c r="G64" s="76"/>
    </row>
    <row r="65" spans="1:7" customFormat="1" hidden="1" x14ac:dyDescent="0.25">
      <c r="A65" s="76"/>
      <c r="B65" s="77"/>
      <c r="C65" s="77"/>
      <c r="D65" s="77"/>
      <c r="E65" s="77"/>
      <c r="F65" s="79"/>
      <c r="G65" s="76"/>
    </row>
    <row r="66" spans="1:7" customFormat="1" hidden="1" x14ac:dyDescent="0.25">
      <c r="A66" s="76"/>
      <c r="B66" s="77"/>
      <c r="C66" s="77"/>
      <c r="D66" s="77"/>
      <c r="E66" s="77"/>
      <c r="F66" s="79"/>
      <c r="G66" s="76"/>
    </row>
    <row r="67" spans="1:7" customFormat="1" hidden="1" x14ac:dyDescent="0.25">
      <c r="A67" s="76"/>
      <c r="B67" s="77"/>
      <c r="C67" s="77"/>
      <c r="D67" s="77"/>
      <c r="E67" s="77"/>
      <c r="F67" s="79"/>
      <c r="G67" s="76"/>
    </row>
    <row r="68" spans="1:7" customFormat="1" hidden="1" x14ac:dyDescent="0.25">
      <c r="A68" s="76"/>
      <c r="B68" s="77"/>
      <c r="C68" s="77"/>
      <c r="D68" s="77"/>
      <c r="E68" s="77"/>
      <c r="F68" s="79"/>
      <c r="G68" s="76"/>
    </row>
    <row r="69" spans="1:7" customFormat="1" hidden="1" x14ac:dyDescent="0.25">
      <c r="A69" s="76"/>
      <c r="B69" s="77"/>
      <c r="C69" s="77"/>
      <c r="D69" s="77"/>
      <c r="E69" s="77"/>
      <c r="F69" s="79"/>
      <c r="G69" s="76"/>
    </row>
    <row r="70" spans="1:7" customFormat="1" hidden="1" x14ac:dyDescent="0.25">
      <c r="A70" s="76"/>
      <c r="B70" s="77"/>
      <c r="C70" s="77"/>
      <c r="D70" s="77"/>
      <c r="E70" s="77"/>
      <c r="F70" s="79"/>
      <c r="G70" s="76"/>
    </row>
    <row r="71" spans="1:7" customFormat="1" hidden="1" x14ac:dyDescent="0.25">
      <c r="A71" s="76"/>
      <c r="B71" s="77"/>
      <c r="C71" s="77"/>
      <c r="D71" s="77"/>
      <c r="E71" s="77"/>
      <c r="F71" s="79"/>
      <c r="G71" s="76"/>
    </row>
    <row r="72" spans="1:7" customFormat="1" hidden="1" x14ac:dyDescent="0.25">
      <c r="A72" s="76"/>
      <c r="B72" s="77"/>
      <c r="C72" s="77"/>
      <c r="D72" s="77"/>
      <c r="E72" s="77"/>
      <c r="F72" s="79"/>
      <c r="G72" s="76"/>
    </row>
    <row r="73" spans="1:7" customFormat="1" hidden="1" x14ac:dyDescent="0.25">
      <c r="A73" s="76"/>
      <c r="B73" s="77"/>
      <c r="C73" s="77"/>
      <c r="D73" s="77"/>
      <c r="E73" s="77"/>
      <c r="F73" s="79"/>
      <c r="G73" s="76"/>
    </row>
    <row r="74" spans="1:7" customFormat="1" hidden="1" x14ac:dyDescent="0.25">
      <c r="A74" s="76"/>
      <c r="B74" s="77"/>
      <c r="C74" s="77"/>
      <c r="D74" s="77"/>
      <c r="E74" s="77"/>
      <c r="F74" s="79"/>
      <c r="G74" s="76"/>
    </row>
    <row r="75" spans="1:7" customFormat="1" hidden="1" x14ac:dyDescent="0.25">
      <c r="A75" s="76"/>
      <c r="B75" s="77"/>
      <c r="C75" s="77"/>
      <c r="D75" s="77"/>
      <c r="E75" s="77"/>
      <c r="F75" s="79"/>
      <c r="G75" s="76"/>
    </row>
    <row r="76" spans="1:7" customFormat="1" hidden="1" x14ac:dyDescent="0.25">
      <c r="A76" s="76"/>
      <c r="B76" s="77"/>
      <c r="C76" s="77"/>
      <c r="D76" s="77"/>
      <c r="E76" s="77"/>
      <c r="F76" s="79"/>
      <c r="G76" s="76"/>
    </row>
    <row r="77" spans="1:7" customFormat="1" hidden="1" x14ac:dyDescent="0.25">
      <c r="A77" s="76"/>
      <c r="B77" s="77"/>
      <c r="C77" s="77"/>
      <c r="D77" s="77"/>
      <c r="E77" s="77"/>
      <c r="F77" s="79"/>
      <c r="G77" s="76"/>
    </row>
    <row r="78" spans="1:7" customFormat="1" hidden="1" x14ac:dyDescent="0.25">
      <c r="A78" s="76"/>
      <c r="B78" s="77"/>
      <c r="C78" s="77"/>
      <c r="D78" s="77"/>
      <c r="E78" s="77"/>
      <c r="F78" s="79"/>
      <c r="G78" s="76"/>
    </row>
    <row r="79" spans="1:7" customFormat="1" hidden="1" x14ac:dyDescent="0.25">
      <c r="A79" s="76"/>
      <c r="B79" s="77"/>
      <c r="C79" s="77"/>
      <c r="D79" s="77"/>
      <c r="E79" s="77"/>
      <c r="F79" s="79"/>
      <c r="G79" s="76"/>
    </row>
    <row r="80" spans="1:7" customFormat="1" hidden="1" x14ac:dyDescent="0.25">
      <c r="A80" s="76"/>
      <c r="B80" s="77"/>
      <c r="C80" s="77"/>
      <c r="D80" s="77"/>
      <c r="E80" s="77"/>
      <c r="F80" s="79"/>
      <c r="G80" s="76"/>
    </row>
    <row r="81" spans="1:7" customFormat="1" hidden="1" x14ac:dyDescent="0.25">
      <c r="A81" s="76"/>
      <c r="B81" s="77"/>
      <c r="C81" s="77"/>
      <c r="D81" s="77"/>
      <c r="E81" s="77"/>
      <c r="F81" s="79"/>
      <c r="G81" s="76"/>
    </row>
    <row r="82" spans="1:7" customFormat="1" hidden="1" x14ac:dyDescent="0.25">
      <c r="A82" s="76"/>
      <c r="B82" s="77"/>
      <c r="C82" s="77"/>
      <c r="D82" s="77"/>
      <c r="E82" s="77"/>
      <c r="F82" s="79"/>
      <c r="G82" s="76"/>
    </row>
    <row r="83" spans="1:7" customFormat="1" hidden="1" x14ac:dyDescent="0.25">
      <c r="A83" s="76"/>
      <c r="B83" s="77"/>
      <c r="C83" s="77"/>
      <c r="D83" s="77"/>
      <c r="E83" s="77"/>
      <c r="F83" s="79"/>
      <c r="G83" s="76"/>
    </row>
    <row r="84" spans="1:7" customFormat="1" hidden="1" x14ac:dyDescent="0.25">
      <c r="A84" s="76"/>
      <c r="B84" s="77"/>
      <c r="C84" s="77"/>
      <c r="D84" s="77"/>
      <c r="E84" s="77"/>
      <c r="F84" s="79"/>
      <c r="G84" s="76"/>
    </row>
    <row r="85" spans="1:7" customFormat="1" hidden="1" x14ac:dyDescent="0.25">
      <c r="A85" s="76"/>
      <c r="B85" s="77"/>
      <c r="C85" s="77"/>
      <c r="D85" s="77"/>
      <c r="E85" s="77"/>
      <c r="F85" s="79"/>
      <c r="G85" s="76"/>
    </row>
    <row r="86" spans="1:7" customFormat="1" hidden="1" x14ac:dyDescent="0.25">
      <c r="A86" s="76"/>
      <c r="B86" s="77"/>
      <c r="C86" s="77"/>
      <c r="D86" s="77"/>
      <c r="E86" s="77"/>
      <c r="F86" s="79"/>
      <c r="G86" s="76"/>
    </row>
    <row r="87" spans="1:7" customFormat="1" hidden="1" x14ac:dyDescent="0.25">
      <c r="A87" s="76"/>
      <c r="B87" s="77"/>
      <c r="C87" s="77"/>
      <c r="D87" s="77"/>
      <c r="E87" s="77"/>
      <c r="F87" s="79"/>
      <c r="G87" s="76"/>
    </row>
    <row r="88" spans="1:7" customFormat="1" hidden="1" x14ac:dyDescent="0.25">
      <c r="A88" s="76"/>
      <c r="B88" s="77"/>
      <c r="C88" s="77"/>
      <c r="D88" s="77"/>
      <c r="E88" s="77"/>
      <c r="F88" s="79"/>
      <c r="G88" s="76"/>
    </row>
    <row r="89" spans="1:7" customFormat="1" hidden="1" x14ac:dyDescent="0.25">
      <c r="A89" s="76"/>
      <c r="B89" s="77"/>
      <c r="C89" s="77"/>
      <c r="D89" s="77"/>
      <c r="E89" s="77"/>
      <c r="F89" s="79"/>
      <c r="G89" s="76"/>
    </row>
    <row r="90" spans="1:7" customFormat="1" hidden="1" x14ac:dyDescent="0.25">
      <c r="A90" s="76"/>
      <c r="B90" s="77"/>
      <c r="C90" s="77"/>
      <c r="D90" s="77"/>
      <c r="E90" s="77"/>
      <c r="F90" s="79"/>
      <c r="G90" s="76"/>
    </row>
    <row r="91" spans="1:7" customFormat="1" hidden="1" x14ac:dyDescent="0.25">
      <c r="A91" s="76"/>
      <c r="B91" s="77"/>
      <c r="C91" s="77"/>
      <c r="D91" s="77"/>
      <c r="E91" s="77"/>
      <c r="F91" s="79"/>
      <c r="G91" s="76"/>
    </row>
    <row r="92" spans="1:7" customFormat="1" hidden="1" x14ac:dyDescent="0.25">
      <c r="A92" s="76"/>
      <c r="B92" s="77"/>
      <c r="C92" s="77"/>
      <c r="D92" s="77"/>
      <c r="E92" s="77"/>
      <c r="F92" s="79"/>
      <c r="G92" s="76"/>
    </row>
    <row r="93" spans="1:7" customFormat="1" hidden="1" x14ac:dyDescent="0.25">
      <c r="A93" s="76"/>
      <c r="B93" s="77"/>
      <c r="C93" s="77"/>
      <c r="D93" s="77"/>
      <c r="E93" s="77"/>
      <c r="F93" s="79"/>
      <c r="G93" s="76"/>
    </row>
    <row r="94" spans="1:7" customFormat="1" hidden="1" x14ac:dyDescent="0.25">
      <c r="A94" s="76"/>
      <c r="B94" s="77"/>
      <c r="C94" s="77"/>
      <c r="D94" s="77"/>
      <c r="E94" s="77"/>
      <c r="F94" s="79"/>
      <c r="G94" s="76"/>
    </row>
    <row r="95" spans="1:7" customFormat="1" hidden="1" x14ac:dyDescent="0.25">
      <c r="A95" s="76"/>
      <c r="B95" s="77"/>
      <c r="C95" s="77"/>
      <c r="D95" s="77"/>
      <c r="E95" s="77"/>
      <c r="F95" s="79"/>
      <c r="G95" s="76"/>
    </row>
    <row r="96" spans="1:7" customFormat="1" hidden="1" x14ac:dyDescent="0.25">
      <c r="A96" s="76"/>
      <c r="B96" s="77"/>
      <c r="C96" s="77"/>
      <c r="D96" s="77"/>
      <c r="E96" s="77"/>
      <c r="F96" s="79"/>
      <c r="G96" s="76"/>
    </row>
    <row r="97" spans="1:7" customFormat="1" hidden="1" x14ac:dyDescent="0.25">
      <c r="A97" s="76"/>
      <c r="B97" s="77"/>
      <c r="C97" s="77"/>
      <c r="D97" s="77"/>
      <c r="E97" s="77"/>
      <c r="F97" s="79"/>
      <c r="G97" s="76"/>
    </row>
    <row r="98" spans="1:7" customFormat="1" hidden="1" x14ac:dyDescent="0.25">
      <c r="A98" s="76"/>
      <c r="B98" s="77"/>
      <c r="C98" s="77"/>
      <c r="D98" s="77"/>
      <c r="E98" s="77"/>
      <c r="F98" s="79"/>
      <c r="G98" s="76"/>
    </row>
    <row r="99" spans="1:7" customFormat="1" hidden="1" x14ac:dyDescent="0.25">
      <c r="A99" s="76"/>
      <c r="B99" s="77"/>
      <c r="C99" s="77"/>
      <c r="D99" s="77"/>
      <c r="E99" s="77"/>
      <c r="F99" s="79"/>
      <c r="G99" s="76"/>
    </row>
    <row r="100" spans="1:7" customFormat="1" hidden="1" x14ac:dyDescent="0.25">
      <c r="A100" s="76"/>
      <c r="B100" s="77"/>
      <c r="C100" s="77"/>
      <c r="D100" s="77"/>
      <c r="E100" s="77"/>
      <c r="F100" s="79"/>
      <c r="G100" s="76"/>
    </row>
    <row r="101" spans="1:7" customFormat="1" hidden="1" x14ac:dyDescent="0.25">
      <c r="A101" s="76"/>
      <c r="B101" s="77"/>
      <c r="C101" s="77"/>
      <c r="D101" s="77"/>
      <c r="E101" s="77"/>
      <c r="F101" s="79"/>
      <c r="G101" s="76"/>
    </row>
    <row r="102" spans="1:7" customFormat="1" hidden="1" x14ac:dyDescent="0.25">
      <c r="A102" s="76"/>
      <c r="B102" s="77"/>
      <c r="C102" s="77"/>
      <c r="D102" s="77"/>
      <c r="E102" s="77"/>
      <c r="F102" s="79"/>
      <c r="G102" s="76"/>
    </row>
    <row r="103" spans="1:7" customFormat="1" hidden="1" x14ac:dyDescent="0.25">
      <c r="A103" s="76"/>
      <c r="B103" s="77"/>
      <c r="C103" s="77"/>
      <c r="D103" s="77"/>
      <c r="E103" s="77"/>
      <c r="F103" s="79"/>
      <c r="G103" s="76"/>
    </row>
    <row r="104" spans="1:7" customFormat="1" hidden="1" x14ac:dyDescent="0.25">
      <c r="A104" s="76"/>
      <c r="B104" s="77"/>
      <c r="C104" s="77"/>
      <c r="D104" s="77"/>
      <c r="E104" s="77"/>
      <c r="F104" s="79"/>
      <c r="G104" s="76"/>
    </row>
    <row r="105" spans="1:7" customFormat="1" hidden="1" x14ac:dyDescent="0.25">
      <c r="A105" s="76"/>
      <c r="B105" s="77"/>
      <c r="C105" s="77"/>
      <c r="D105" s="77"/>
      <c r="E105" s="77"/>
      <c r="F105" s="79"/>
      <c r="G105" s="76"/>
    </row>
    <row r="106" spans="1:7" customFormat="1" hidden="1" x14ac:dyDescent="0.25">
      <c r="A106" s="76"/>
      <c r="B106" s="77"/>
      <c r="C106" s="77"/>
      <c r="D106" s="77"/>
      <c r="E106" s="77"/>
      <c r="F106" s="79"/>
      <c r="G106" s="76"/>
    </row>
    <row r="107" spans="1:7" customFormat="1" hidden="1" x14ac:dyDescent="0.25">
      <c r="A107" s="76"/>
      <c r="B107" s="77"/>
      <c r="C107" s="77"/>
      <c r="D107" s="77"/>
      <c r="E107" s="77"/>
      <c r="F107" s="79"/>
      <c r="G107" s="76"/>
    </row>
    <row r="108" spans="1:7" customFormat="1" hidden="1" x14ac:dyDescent="0.25">
      <c r="A108" s="76"/>
      <c r="B108" s="77"/>
      <c r="C108" s="77"/>
      <c r="D108" s="77"/>
      <c r="E108" s="77"/>
      <c r="F108" s="79"/>
      <c r="G108" s="76"/>
    </row>
    <row r="109" spans="1:7" customFormat="1" hidden="1" x14ac:dyDescent="0.25">
      <c r="A109" s="76"/>
      <c r="B109" s="77"/>
      <c r="C109" s="77"/>
      <c r="D109" s="77"/>
      <c r="E109" s="77"/>
      <c r="F109" s="79"/>
      <c r="G109" s="76"/>
    </row>
    <row r="110" spans="1:7" customFormat="1" hidden="1" x14ac:dyDescent="0.25">
      <c r="A110" s="76"/>
      <c r="B110" s="77"/>
      <c r="C110" s="77"/>
      <c r="D110" s="77"/>
      <c r="E110" s="77"/>
      <c r="F110" s="79"/>
      <c r="G110" s="76"/>
    </row>
    <row r="111" spans="1:7" customFormat="1" hidden="1" x14ac:dyDescent="0.25">
      <c r="A111" s="76"/>
      <c r="B111" s="77"/>
      <c r="C111" s="77"/>
      <c r="D111" s="77"/>
      <c r="E111" s="77"/>
      <c r="F111" s="79"/>
      <c r="G111" s="76"/>
    </row>
    <row r="112" spans="1:7" customFormat="1" hidden="1" x14ac:dyDescent="0.25">
      <c r="A112" s="76"/>
      <c r="B112" s="77"/>
      <c r="C112" s="77"/>
      <c r="D112" s="77"/>
      <c r="E112" s="77"/>
      <c r="F112" s="79"/>
      <c r="G112" s="76"/>
    </row>
    <row r="113" spans="1:7" customFormat="1" hidden="1" x14ac:dyDescent="0.25">
      <c r="A113" s="76"/>
      <c r="B113" s="77"/>
      <c r="C113" s="77"/>
      <c r="D113" s="77"/>
      <c r="E113" s="77"/>
      <c r="F113" s="79"/>
      <c r="G113" s="76"/>
    </row>
    <row r="114" spans="1:7" customFormat="1" hidden="1" x14ac:dyDescent="0.25">
      <c r="A114" s="76"/>
      <c r="B114" s="77"/>
      <c r="C114" s="77"/>
      <c r="D114" s="77"/>
      <c r="E114" s="77"/>
      <c r="F114" s="79"/>
      <c r="G114" s="76"/>
    </row>
    <row r="115" spans="1:7" customFormat="1" hidden="1" x14ac:dyDescent="0.25">
      <c r="A115" s="76"/>
      <c r="B115" s="77"/>
      <c r="C115" s="77"/>
      <c r="D115" s="77"/>
      <c r="E115" s="77"/>
      <c r="F115" s="79"/>
      <c r="G115" s="76"/>
    </row>
    <row r="116" spans="1:7" customFormat="1" hidden="1" x14ac:dyDescent="0.25">
      <c r="A116" s="76"/>
      <c r="B116" s="77"/>
      <c r="C116" s="77"/>
      <c r="D116" s="77"/>
      <c r="E116" s="77"/>
      <c r="F116" s="79"/>
      <c r="G116" s="76"/>
    </row>
    <row r="117" spans="1:7" customFormat="1" hidden="1" x14ac:dyDescent="0.25">
      <c r="A117" s="76"/>
      <c r="B117" s="77"/>
      <c r="C117" s="77"/>
      <c r="D117" s="77"/>
      <c r="E117" s="77"/>
      <c r="F117" s="79"/>
      <c r="G117" s="76"/>
    </row>
    <row r="118" spans="1:7" customFormat="1" hidden="1" x14ac:dyDescent="0.25">
      <c r="A118" s="76"/>
      <c r="B118" s="77"/>
      <c r="C118" s="77"/>
      <c r="D118" s="77"/>
      <c r="E118" s="77"/>
      <c r="F118" s="79"/>
      <c r="G118" s="76"/>
    </row>
    <row r="119" spans="1:7" customFormat="1" hidden="1" x14ac:dyDescent="0.25">
      <c r="A119" s="76"/>
      <c r="B119" s="77"/>
      <c r="C119" s="77"/>
      <c r="D119" s="77"/>
      <c r="E119" s="77"/>
      <c r="F119" s="79"/>
      <c r="G119" s="76"/>
    </row>
    <row r="120" spans="1:7" customFormat="1" hidden="1" x14ac:dyDescent="0.25">
      <c r="A120" s="76"/>
      <c r="B120" s="77"/>
      <c r="C120" s="77"/>
      <c r="D120" s="77"/>
      <c r="E120" s="77"/>
      <c r="F120" s="79"/>
      <c r="G120" s="76"/>
    </row>
    <row r="121" spans="1:7" customFormat="1" hidden="1" x14ac:dyDescent="0.25">
      <c r="A121" s="76"/>
      <c r="B121" s="77"/>
      <c r="C121" s="77"/>
      <c r="D121" s="77"/>
      <c r="E121" s="77"/>
      <c r="F121" s="79"/>
      <c r="G121" s="76"/>
    </row>
    <row r="122" spans="1:7" customFormat="1" hidden="1" x14ac:dyDescent="0.25">
      <c r="A122" s="76"/>
      <c r="B122" s="77"/>
      <c r="C122" s="77"/>
      <c r="D122" s="77"/>
      <c r="E122" s="77"/>
      <c r="F122" s="79"/>
      <c r="G122" s="76"/>
    </row>
    <row r="123" spans="1:7" customFormat="1" hidden="1" x14ac:dyDescent="0.25">
      <c r="A123" s="76"/>
      <c r="B123" s="77"/>
      <c r="C123" s="77"/>
      <c r="D123" s="77"/>
      <c r="E123" s="77"/>
      <c r="F123" s="79"/>
      <c r="G123" s="76"/>
    </row>
    <row r="124" spans="1:7" customFormat="1" hidden="1" x14ac:dyDescent="0.25">
      <c r="A124" s="76"/>
      <c r="B124" s="77"/>
      <c r="C124" s="77"/>
      <c r="D124" s="77"/>
      <c r="E124" s="77"/>
      <c r="F124" s="79"/>
      <c r="G124" s="76"/>
    </row>
    <row r="125" spans="1:7" customFormat="1" hidden="1" x14ac:dyDescent="0.25">
      <c r="A125" s="76"/>
      <c r="B125" s="77"/>
      <c r="C125" s="77"/>
      <c r="D125" s="77"/>
      <c r="E125" s="77"/>
      <c r="F125" s="79"/>
      <c r="G125" s="76"/>
    </row>
    <row r="126" spans="1:7" customFormat="1" hidden="1" x14ac:dyDescent="0.25">
      <c r="A126" s="76"/>
      <c r="B126" s="77"/>
      <c r="C126" s="77"/>
      <c r="D126" s="77"/>
      <c r="E126" s="77"/>
      <c r="F126" s="79"/>
      <c r="G126" s="76"/>
    </row>
    <row r="127" spans="1:7" customFormat="1" hidden="1" x14ac:dyDescent="0.25">
      <c r="A127" s="76"/>
      <c r="B127" s="77"/>
      <c r="C127" s="77"/>
      <c r="D127" s="77"/>
      <c r="E127" s="77"/>
      <c r="F127" s="79"/>
      <c r="G127" s="76"/>
    </row>
    <row r="128" spans="1:7" customFormat="1" hidden="1" x14ac:dyDescent="0.25">
      <c r="A128" s="76"/>
      <c r="B128" s="77"/>
      <c r="C128" s="77"/>
      <c r="D128" s="77"/>
      <c r="E128" s="77"/>
      <c r="F128" s="79"/>
      <c r="G128" s="76"/>
    </row>
    <row r="129" spans="1:7" customFormat="1" hidden="1" x14ac:dyDescent="0.25">
      <c r="A129" s="76"/>
      <c r="B129" s="77"/>
      <c r="C129" s="77"/>
      <c r="D129" s="77"/>
      <c r="E129" s="77"/>
      <c r="F129" s="79"/>
      <c r="G129" s="76"/>
    </row>
    <row r="130" spans="1:7" customFormat="1" hidden="1" x14ac:dyDescent="0.25">
      <c r="A130" s="76"/>
      <c r="B130" s="77"/>
      <c r="C130" s="77"/>
      <c r="D130" s="77"/>
      <c r="E130" s="77"/>
      <c r="F130" s="79"/>
      <c r="G130" s="76"/>
    </row>
    <row r="131" spans="1:7" customFormat="1" hidden="1" x14ac:dyDescent="0.25">
      <c r="A131" s="76"/>
      <c r="B131" s="77"/>
      <c r="C131" s="77"/>
      <c r="D131" s="77"/>
      <c r="E131" s="77"/>
      <c r="F131" s="79"/>
      <c r="G131" s="76"/>
    </row>
    <row r="132" spans="1:7" customFormat="1" hidden="1" x14ac:dyDescent="0.25">
      <c r="A132" s="76"/>
      <c r="B132" s="77"/>
      <c r="C132" s="77"/>
      <c r="D132" s="77"/>
      <c r="E132" s="77"/>
      <c r="F132" s="79"/>
      <c r="G132" s="76"/>
    </row>
    <row r="133" spans="1:7" customFormat="1" hidden="1" x14ac:dyDescent="0.25">
      <c r="A133" s="76"/>
      <c r="B133" s="77"/>
      <c r="C133" s="77"/>
      <c r="D133" s="77"/>
      <c r="E133" s="77"/>
      <c r="F133" s="79"/>
      <c r="G133" s="76"/>
    </row>
    <row r="134" spans="1:7" customFormat="1" hidden="1" x14ac:dyDescent="0.25">
      <c r="A134" s="76"/>
      <c r="B134" s="77"/>
      <c r="C134" s="77"/>
      <c r="D134" s="77"/>
      <c r="E134" s="77"/>
      <c r="F134" s="79"/>
      <c r="G134" s="76"/>
    </row>
    <row r="135" spans="1:7" customFormat="1" hidden="1" x14ac:dyDescent="0.25">
      <c r="A135" s="76"/>
      <c r="B135" s="77"/>
      <c r="C135" s="77"/>
      <c r="D135" s="77"/>
      <c r="E135" s="77"/>
      <c r="F135" s="79"/>
      <c r="G135" s="76"/>
    </row>
    <row r="136" spans="1:7" customFormat="1" hidden="1" x14ac:dyDescent="0.25">
      <c r="A136" s="76"/>
      <c r="B136" s="77"/>
      <c r="C136" s="77"/>
      <c r="D136" s="77"/>
      <c r="E136" s="77"/>
      <c r="F136" s="79"/>
      <c r="G136" s="76"/>
    </row>
    <row r="137" spans="1:7" customFormat="1" hidden="1" x14ac:dyDescent="0.25">
      <c r="A137" s="76"/>
      <c r="B137" s="77"/>
      <c r="C137" s="77"/>
      <c r="D137" s="77"/>
      <c r="E137" s="77"/>
      <c r="F137" s="79"/>
      <c r="G137" s="76"/>
    </row>
    <row r="138" spans="1:7" customFormat="1" hidden="1" x14ac:dyDescent="0.25">
      <c r="A138" s="76"/>
      <c r="B138" s="77"/>
      <c r="C138" s="77"/>
      <c r="D138" s="77"/>
      <c r="E138" s="77"/>
      <c r="F138" s="79"/>
      <c r="G138" s="76"/>
    </row>
    <row r="139" spans="1:7" customFormat="1" hidden="1" x14ac:dyDescent="0.25">
      <c r="A139" s="76"/>
      <c r="B139" s="77"/>
      <c r="C139" s="77"/>
      <c r="D139" s="77"/>
      <c r="E139" s="77"/>
      <c r="F139" s="79"/>
      <c r="G139" s="76"/>
    </row>
    <row r="140" spans="1:7" customFormat="1" hidden="1" x14ac:dyDescent="0.25">
      <c r="A140" s="76"/>
      <c r="B140" s="77"/>
      <c r="C140" s="77"/>
      <c r="D140" s="77"/>
      <c r="E140" s="77"/>
      <c r="F140" s="79"/>
      <c r="G140" s="76"/>
    </row>
    <row r="141" spans="1:7" customFormat="1" hidden="1" x14ac:dyDescent="0.25">
      <c r="A141" s="76"/>
      <c r="B141" s="77"/>
      <c r="C141" s="77"/>
      <c r="D141" s="77"/>
      <c r="E141" s="77"/>
      <c r="F141" s="79"/>
      <c r="G141" s="76"/>
    </row>
    <row r="142" spans="1:7" customFormat="1" hidden="1" x14ac:dyDescent="0.25">
      <c r="A142" s="76"/>
      <c r="B142" s="77"/>
      <c r="C142" s="77"/>
      <c r="D142" s="77"/>
      <c r="E142" s="77"/>
      <c r="F142" s="79"/>
      <c r="G142" s="76"/>
    </row>
    <row r="143" spans="1:7" customFormat="1" hidden="1" x14ac:dyDescent="0.25">
      <c r="A143" s="76"/>
      <c r="B143" s="77"/>
      <c r="C143" s="77"/>
      <c r="D143" s="77"/>
      <c r="E143" s="77"/>
      <c r="F143" s="79"/>
      <c r="G143" s="76"/>
    </row>
    <row r="144" spans="1:7" customFormat="1" hidden="1" x14ac:dyDescent="0.25">
      <c r="A144" s="76"/>
      <c r="B144" s="77"/>
      <c r="C144" s="77"/>
      <c r="D144" s="77"/>
      <c r="E144" s="77"/>
      <c r="F144" s="79"/>
      <c r="G144" s="76"/>
    </row>
    <row r="145" spans="1:7" customFormat="1" hidden="1" x14ac:dyDescent="0.25">
      <c r="A145" s="76"/>
      <c r="B145" s="77"/>
      <c r="C145" s="77"/>
      <c r="D145" s="77"/>
      <c r="E145" s="77"/>
      <c r="F145" s="79"/>
      <c r="G145" s="76"/>
    </row>
    <row r="146" spans="1:7" customFormat="1" hidden="1" x14ac:dyDescent="0.25">
      <c r="A146" s="76"/>
      <c r="B146" s="77"/>
      <c r="C146" s="77"/>
      <c r="D146" s="77"/>
      <c r="E146" s="77"/>
      <c r="F146" s="79"/>
      <c r="G146" s="76"/>
    </row>
    <row r="147" spans="1:7" customFormat="1" hidden="1" x14ac:dyDescent="0.25">
      <c r="A147" s="76"/>
      <c r="B147" s="77"/>
      <c r="C147" s="77"/>
      <c r="D147" s="77"/>
      <c r="E147" s="77"/>
      <c r="F147" s="79"/>
      <c r="G147" s="76"/>
    </row>
    <row r="148" spans="1:7" customFormat="1" hidden="1" x14ac:dyDescent="0.25">
      <c r="A148" s="76"/>
      <c r="B148" s="77"/>
      <c r="C148" s="77"/>
      <c r="D148" s="77"/>
      <c r="E148" s="77"/>
      <c r="F148" s="79"/>
      <c r="G148" s="76"/>
    </row>
    <row r="149" spans="1:7" customFormat="1" hidden="1" x14ac:dyDescent="0.25">
      <c r="A149" s="76"/>
      <c r="B149" s="77"/>
      <c r="C149" s="77"/>
      <c r="D149" s="77"/>
      <c r="E149" s="77"/>
      <c r="F149" s="79"/>
      <c r="G149" s="76"/>
    </row>
    <row r="150" spans="1:7" customFormat="1" hidden="1" x14ac:dyDescent="0.25">
      <c r="A150" s="76"/>
      <c r="B150" s="77"/>
      <c r="C150" s="77"/>
      <c r="D150" s="77"/>
      <c r="E150" s="77"/>
      <c r="F150" s="79"/>
      <c r="G150" s="76"/>
    </row>
    <row r="151" spans="1:7" customFormat="1" hidden="1" x14ac:dyDescent="0.25">
      <c r="A151" s="76"/>
      <c r="B151" s="77"/>
      <c r="C151" s="77"/>
      <c r="D151" s="77"/>
      <c r="E151" s="77"/>
      <c r="F151" s="79"/>
      <c r="G151" s="76"/>
    </row>
    <row r="152" spans="1:7" customFormat="1" hidden="1" x14ac:dyDescent="0.25">
      <c r="A152" s="76"/>
      <c r="B152" s="77"/>
      <c r="C152" s="77"/>
      <c r="D152" s="77"/>
      <c r="E152" s="77"/>
      <c r="F152" s="79"/>
      <c r="G152" s="76"/>
    </row>
    <row r="153" spans="1:7" customFormat="1" hidden="1" x14ac:dyDescent="0.25">
      <c r="A153" s="76"/>
      <c r="B153" s="77"/>
      <c r="C153" s="77"/>
      <c r="D153" s="77"/>
      <c r="E153" s="77"/>
      <c r="F153" s="79"/>
      <c r="G153" s="76"/>
    </row>
    <row r="154" spans="1:7" customFormat="1" hidden="1" x14ac:dyDescent="0.25">
      <c r="A154" s="76"/>
      <c r="B154" s="77"/>
      <c r="C154" s="77"/>
      <c r="D154" s="77"/>
      <c r="E154" s="77"/>
      <c r="F154" s="79"/>
      <c r="G154" s="76"/>
    </row>
    <row r="155" spans="1:7" customFormat="1" hidden="1" x14ac:dyDescent="0.25">
      <c r="A155" s="76"/>
      <c r="B155" s="77"/>
      <c r="C155" s="77"/>
      <c r="D155" s="77"/>
      <c r="E155" s="77"/>
      <c r="F155" s="79"/>
      <c r="G155" s="76"/>
    </row>
    <row r="156" spans="1:7" customFormat="1" hidden="1" x14ac:dyDescent="0.25">
      <c r="A156" s="76"/>
      <c r="B156" s="77"/>
      <c r="C156" s="77"/>
      <c r="D156" s="77"/>
      <c r="E156" s="77"/>
      <c r="F156" s="79"/>
      <c r="G156" s="76"/>
    </row>
    <row r="157" spans="1:7" customFormat="1" hidden="1" x14ac:dyDescent="0.25">
      <c r="A157" s="76"/>
      <c r="B157" s="77"/>
      <c r="C157" s="77"/>
      <c r="D157" s="77"/>
      <c r="E157" s="77"/>
      <c r="F157" s="79"/>
      <c r="G157" s="76"/>
    </row>
    <row r="158" spans="1:7" customFormat="1" hidden="1" x14ac:dyDescent="0.25">
      <c r="A158" s="76"/>
      <c r="B158" s="77"/>
      <c r="C158" s="77"/>
      <c r="D158" s="77"/>
      <c r="E158" s="77"/>
      <c r="F158" s="79"/>
      <c r="G158" s="76"/>
    </row>
    <row r="159" spans="1:7" customFormat="1" hidden="1" x14ac:dyDescent="0.25">
      <c r="A159" s="76"/>
      <c r="B159" s="77"/>
      <c r="C159" s="77"/>
      <c r="D159" s="77"/>
      <c r="E159" s="77"/>
      <c r="F159" s="79"/>
      <c r="G159" s="76"/>
    </row>
    <row r="160" spans="1:7" customFormat="1" hidden="1" x14ac:dyDescent="0.25">
      <c r="A160" s="76"/>
      <c r="B160" s="77"/>
      <c r="C160" s="77"/>
      <c r="D160" s="77"/>
      <c r="E160" s="77"/>
      <c r="F160" s="79"/>
      <c r="G160" s="76"/>
    </row>
    <row r="161" spans="1:7" customFormat="1" hidden="1" x14ac:dyDescent="0.25">
      <c r="A161" s="76"/>
      <c r="B161" s="77"/>
      <c r="C161" s="77"/>
      <c r="D161" s="77"/>
      <c r="E161" s="77"/>
      <c r="F161" s="79"/>
      <c r="G161" s="76"/>
    </row>
    <row r="162" spans="1:7" customFormat="1" hidden="1" x14ac:dyDescent="0.25">
      <c r="A162" s="76"/>
      <c r="B162" s="77"/>
      <c r="C162" s="77"/>
      <c r="D162" s="77"/>
      <c r="E162" s="77"/>
      <c r="F162" s="79"/>
      <c r="G162" s="76"/>
    </row>
    <row r="163" spans="1:7" customFormat="1" hidden="1" x14ac:dyDescent="0.25">
      <c r="A163" s="76"/>
      <c r="B163" s="77"/>
      <c r="C163" s="77"/>
      <c r="D163" s="77"/>
      <c r="E163" s="77"/>
      <c r="F163" s="79"/>
      <c r="G163" s="76"/>
    </row>
    <row r="164" spans="1:7" customFormat="1" hidden="1" x14ac:dyDescent="0.25">
      <c r="A164" s="76"/>
      <c r="B164" s="77"/>
      <c r="C164" s="77"/>
      <c r="D164" s="77"/>
      <c r="E164" s="77"/>
      <c r="F164" s="79"/>
      <c r="G164" s="76"/>
    </row>
    <row r="165" spans="1:7" customFormat="1" hidden="1" x14ac:dyDescent="0.25">
      <c r="A165" s="76"/>
      <c r="B165" s="77"/>
      <c r="C165" s="77"/>
      <c r="D165" s="77"/>
      <c r="E165" s="77"/>
      <c r="F165" s="79"/>
      <c r="G165" s="76"/>
    </row>
    <row r="166" spans="1:7" customFormat="1" hidden="1" x14ac:dyDescent="0.25">
      <c r="A166" s="76"/>
      <c r="B166" s="77"/>
      <c r="C166" s="77"/>
      <c r="D166" s="77"/>
      <c r="E166" s="77"/>
      <c r="F166" s="79"/>
      <c r="G166" s="76"/>
    </row>
    <row r="167" spans="1:7" customFormat="1" hidden="1" x14ac:dyDescent="0.25">
      <c r="A167" s="76"/>
      <c r="B167" s="77"/>
      <c r="C167" s="77"/>
      <c r="D167" s="77"/>
      <c r="E167" s="77"/>
      <c r="F167" s="79"/>
      <c r="G167" s="76"/>
    </row>
    <row r="168" spans="1:7" customFormat="1" hidden="1" x14ac:dyDescent="0.25">
      <c r="A168" s="76"/>
      <c r="B168" s="77"/>
      <c r="C168" s="77"/>
      <c r="D168" s="77"/>
      <c r="E168" s="77"/>
      <c r="F168" s="79"/>
      <c r="G168" s="76"/>
    </row>
    <row r="169" spans="1:7" customFormat="1" hidden="1" x14ac:dyDescent="0.25">
      <c r="A169" s="76"/>
      <c r="B169" s="77"/>
      <c r="C169" s="77"/>
      <c r="D169" s="77"/>
      <c r="E169" s="77"/>
      <c r="F169" s="79"/>
      <c r="G169" s="76"/>
    </row>
    <row r="170" spans="1:7" customFormat="1" hidden="1" x14ac:dyDescent="0.25">
      <c r="A170" s="76"/>
      <c r="B170" s="77"/>
      <c r="C170" s="77"/>
      <c r="D170" s="77"/>
      <c r="E170" s="77"/>
      <c r="F170" s="79"/>
      <c r="G170" s="76"/>
    </row>
    <row r="171" spans="1:7" customFormat="1" hidden="1" x14ac:dyDescent="0.25">
      <c r="A171" s="76"/>
      <c r="B171" s="77"/>
      <c r="C171" s="77"/>
      <c r="D171" s="77"/>
      <c r="E171" s="77"/>
      <c r="F171" s="79"/>
      <c r="G171" s="76"/>
    </row>
    <row r="172" spans="1:7" customFormat="1" hidden="1" x14ac:dyDescent="0.25">
      <c r="A172" s="76"/>
      <c r="B172" s="77"/>
      <c r="C172" s="77"/>
      <c r="D172" s="77"/>
      <c r="E172" s="77"/>
      <c r="F172" s="79"/>
      <c r="G172" s="76"/>
    </row>
    <row r="173" spans="1:7" customFormat="1" hidden="1" x14ac:dyDescent="0.25">
      <c r="A173" s="76"/>
      <c r="B173" s="77"/>
      <c r="C173" s="77"/>
      <c r="D173" s="77"/>
      <c r="E173" s="77"/>
      <c r="F173" s="79"/>
      <c r="G173" s="76"/>
    </row>
    <row r="174" spans="1:7" customFormat="1" hidden="1" x14ac:dyDescent="0.25">
      <c r="A174" s="76"/>
      <c r="B174" s="77"/>
      <c r="C174" s="77"/>
      <c r="D174" s="77"/>
      <c r="E174" s="77"/>
      <c r="F174" s="79"/>
      <c r="G174" s="76"/>
    </row>
    <row r="175" spans="1:7" customFormat="1" hidden="1" x14ac:dyDescent="0.25">
      <c r="A175" s="76"/>
      <c r="B175" s="77"/>
      <c r="C175" s="77"/>
      <c r="D175" s="77"/>
      <c r="E175" s="77"/>
      <c r="F175" s="79"/>
      <c r="G175" s="76"/>
    </row>
    <row r="176" spans="1:7" customFormat="1" hidden="1" x14ac:dyDescent="0.25">
      <c r="A176" s="76"/>
      <c r="B176" s="77"/>
      <c r="C176" s="77"/>
      <c r="D176" s="77"/>
      <c r="E176" s="77"/>
      <c r="F176" s="79"/>
      <c r="G176" s="76"/>
    </row>
    <row r="177" spans="1:7" customFormat="1" hidden="1" x14ac:dyDescent="0.25">
      <c r="A177" s="76"/>
      <c r="B177" s="77"/>
      <c r="C177" s="77"/>
      <c r="D177" s="77"/>
      <c r="E177" s="77"/>
      <c r="F177" s="79"/>
      <c r="G177" s="76"/>
    </row>
    <row r="178" spans="1:7" customFormat="1" hidden="1" x14ac:dyDescent="0.25">
      <c r="A178" s="76"/>
      <c r="B178" s="77"/>
      <c r="C178" s="77"/>
      <c r="D178" s="77"/>
      <c r="E178" s="77"/>
      <c r="F178" s="79"/>
      <c r="G178" s="76"/>
    </row>
    <row r="179" spans="1:7" customFormat="1" hidden="1" x14ac:dyDescent="0.25">
      <c r="A179" s="76"/>
      <c r="B179" s="77"/>
      <c r="C179" s="77"/>
      <c r="D179" s="77"/>
      <c r="E179" s="77"/>
      <c r="F179" s="79"/>
      <c r="G179" s="76"/>
    </row>
    <row r="180" spans="1:7" customFormat="1" hidden="1" x14ac:dyDescent="0.25">
      <c r="A180" s="76"/>
      <c r="B180" s="77"/>
      <c r="C180" s="77"/>
      <c r="D180" s="77"/>
      <c r="E180" s="77"/>
      <c r="F180" s="79"/>
      <c r="G180" s="76"/>
    </row>
    <row r="181" spans="1:7" customFormat="1" hidden="1" x14ac:dyDescent="0.25">
      <c r="A181" s="76"/>
      <c r="B181" s="77"/>
      <c r="C181" s="77"/>
      <c r="D181" s="77"/>
      <c r="E181" s="77"/>
      <c r="F181" s="79"/>
      <c r="G181" s="76"/>
    </row>
    <row r="182" spans="1:7" customFormat="1" hidden="1" x14ac:dyDescent="0.25">
      <c r="A182" s="76"/>
      <c r="B182" s="77"/>
      <c r="C182" s="77"/>
      <c r="D182" s="77"/>
      <c r="E182" s="77"/>
      <c r="F182" s="79"/>
      <c r="G182" s="76"/>
    </row>
    <row r="183" spans="1:7" customFormat="1" hidden="1" x14ac:dyDescent="0.25">
      <c r="A183" s="76"/>
      <c r="B183" s="77"/>
      <c r="C183" s="77"/>
      <c r="D183" s="77"/>
      <c r="E183" s="77"/>
      <c r="F183" s="79"/>
      <c r="G183" s="76"/>
    </row>
    <row r="184" spans="1:7" customFormat="1" hidden="1" x14ac:dyDescent="0.25">
      <c r="A184" s="76"/>
      <c r="B184" s="77"/>
      <c r="C184" s="77"/>
      <c r="D184" s="77"/>
      <c r="E184" s="77"/>
      <c r="F184" s="79"/>
      <c r="G184" s="76"/>
    </row>
    <row r="185" spans="1:7" customFormat="1" hidden="1" x14ac:dyDescent="0.25">
      <c r="A185" s="76"/>
      <c r="B185" s="77"/>
      <c r="C185" s="77"/>
      <c r="D185" s="77"/>
      <c r="E185" s="77"/>
      <c r="F185" s="79"/>
      <c r="G185" s="76"/>
    </row>
    <row r="186" spans="1:7" customFormat="1" hidden="1" x14ac:dyDescent="0.25">
      <c r="A186" s="76"/>
      <c r="B186" s="77"/>
      <c r="C186" s="77"/>
      <c r="D186" s="77"/>
      <c r="E186" s="77"/>
      <c r="F186" s="79"/>
      <c r="G186" s="76"/>
    </row>
    <row r="187" spans="1:7" customFormat="1" hidden="1" x14ac:dyDescent="0.25">
      <c r="A187" s="76"/>
      <c r="B187" s="77"/>
      <c r="C187" s="77"/>
      <c r="D187" s="77"/>
      <c r="E187" s="77"/>
      <c r="F187" s="79"/>
      <c r="G187" s="76"/>
    </row>
    <row r="188" spans="1:7" customFormat="1" hidden="1" x14ac:dyDescent="0.25">
      <c r="A188" s="76"/>
      <c r="B188" s="77"/>
      <c r="C188" s="77"/>
      <c r="D188" s="77"/>
      <c r="E188" s="77"/>
      <c r="F188" s="79"/>
      <c r="G188" s="76"/>
    </row>
    <row r="189" spans="1:7" customFormat="1" hidden="1" x14ac:dyDescent="0.25">
      <c r="A189" s="76"/>
      <c r="B189" s="77"/>
      <c r="C189" s="77"/>
      <c r="D189" s="77"/>
      <c r="E189" s="77"/>
      <c r="F189" s="79"/>
      <c r="G189" s="76"/>
    </row>
    <row r="190" spans="1:7" customFormat="1" hidden="1" x14ac:dyDescent="0.25">
      <c r="A190" s="76"/>
      <c r="B190" s="77"/>
      <c r="C190" s="77"/>
      <c r="D190" s="77"/>
      <c r="E190" s="77"/>
      <c r="F190" s="79"/>
      <c r="G190" s="76"/>
    </row>
    <row r="191" spans="1:7" customFormat="1" hidden="1" x14ac:dyDescent="0.25">
      <c r="A191" s="76"/>
      <c r="B191" s="77"/>
      <c r="C191" s="77"/>
      <c r="D191" s="77"/>
      <c r="E191" s="77"/>
      <c r="F191" s="79"/>
      <c r="G191" s="76"/>
    </row>
    <row r="192" spans="1:7" customFormat="1" hidden="1" x14ac:dyDescent="0.25">
      <c r="A192" s="76"/>
      <c r="B192" s="77"/>
      <c r="C192" s="77"/>
      <c r="D192" s="77"/>
      <c r="E192" s="77"/>
      <c r="F192" s="79"/>
      <c r="G192" s="76"/>
    </row>
    <row r="193" spans="1:7" customFormat="1" hidden="1" x14ac:dyDescent="0.25">
      <c r="A193" s="76"/>
      <c r="B193" s="77"/>
      <c r="C193" s="77"/>
      <c r="D193" s="77"/>
      <c r="E193" s="77"/>
      <c r="F193" s="79"/>
      <c r="G193" s="76"/>
    </row>
    <row r="194" spans="1:7" customFormat="1" hidden="1" x14ac:dyDescent="0.25">
      <c r="A194" s="76"/>
      <c r="B194" s="77"/>
      <c r="C194" s="77"/>
      <c r="D194" s="77"/>
      <c r="E194" s="77"/>
      <c r="F194" s="79"/>
      <c r="G194" s="76"/>
    </row>
    <row r="195" spans="1:7" customFormat="1" hidden="1" x14ac:dyDescent="0.25">
      <c r="A195" s="76"/>
      <c r="B195" s="77"/>
      <c r="C195" s="77"/>
      <c r="D195" s="77"/>
      <c r="E195" s="77"/>
      <c r="F195" s="79"/>
      <c r="G195" s="76"/>
    </row>
    <row r="196" spans="1:7" customFormat="1" hidden="1" x14ac:dyDescent="0.25">
      <c r="A196" s="76"/>
      <c r="B196" s="77"/>
      <c r="C196" s="77"/>
      <c r="D196" s="77"/>
      <c r="E196" s="77"/>
      <c r="F196" s="79"/>
      <c r="G196" s="76"/>
    </row>
    <row r="197" spans="1:7" customFormat="1" hidden="1" x14ac:dyDescent="0.25">
      <c r="A197" s="76"/>
      <c r="B197" s="77"/>
      <c r="C197" s="77"/>
      <c r="D197" s="77"/>
      <c r="E197" s="77"/>
      <c r="F197" s="79"/>
      <c r="G197" s="76"/>
    </row>
    <row r="198" spans="1:7" customFormat="1" hidden="1" x14ac:dyDescent="0.25">
      <c r="A198" s="76"/>
      <c r="B198" s="77"/>
      <c r="C198" s="77"/>
      <c r="D198" s="77"/>
      <c r="E198" s="77"/>
      <c r="F198" s="79"/>
      <c r="G198" s="76"/>
    </row>
    <row r="199" spans="1:7" customFormat="1" hidden="1" x14ac:dyDescent="0.25">
      <c r="A199" s="76"/>
      <c r="B199" s="77"/>
      <c r="C199" s="77"/>
      <c r="D199" s="77"/>
      <c r="E199" s="77"/>
      <c r="F199" s="79"/>
      <c r="G199" s="76"/>
    </row>
    <row r="200" spans="1:7" customFormat="1" hidden="1" x14ac:dyDescent="0.25">
      <c r="A200" s="76"/>
      <c r="B200" s="77"/>
      <c r="C200" s="77"/>
      <c r="D200" s="77"/>
      <c r="E200" s="77"/>
      <c r="F200" s="79"/>
      <c r="G200" s="76"/>
    </row>
    <row r="201" spans="1:7" customFormat="1" hidden="1" x14ac:dyDescent="0.25">
      <c r="A201" s="76"/>
      <c r="B201" s="77"/>
      <c r="C201" s="77"/>
      <c r="D201" s="77"/>
      <c r="E201" s="77"/>
      <c r="F201" s="79"/>
      <c r="G201" s="76"/>
    </row>
    <row r="202" spans="1:7" customFormat="1" hidden="1" x14ac:dyDescent="0.25">
      <c r="A202" s="76"/>
      <c r="B202" s="77"/>
      <c r="C202" s="77"/>
      <c r="D202" s="77"/>
      <c r="E202" s="77"/>
      <c r="F202" s="79"/>
      <c r="G202" s="76"/>
    </row>
    <row r="203" spans="1:7" customFormat="1" hidden="1" x14ac:dyDescent="0.25">
      <c r="A203" s="76"/>
      <c r="B203" s="77"/>
      <c r="C203" s="77"/>
      <c r="D203" s="77"/>
      <c r="E203" s="77"/>
      <c r="F203" s="79"/>
      <c r="G203" s="76"/>
    </row>
    <row r="204" spans="1:7" customFormat="1" hidden="1" x14ac:dyDescent="0.25">
      <c r="A204" s="76"/>
      <c r="B204" s="77"/>
      <c r="C204" s="77"/>
      <c r="D204" s="77"/>
      <c r="E204" s="77"/>
      <c r="F204" s="79"/>
      <c r="G204" s="76"/>
    </row>
    <row r="205" spans="1:7" customFormat="1" hidden="1" x14ac:dyDescent="0.25">
      <c r="A205" s="76"/>
      <c r="B205" s="77"/>
      <c r="C205" s="77"/>
      <c r="D205" s="77"/>
      <c r="E205" s="77"/>
      <c r="F205" s="79"/>
      <c r="G205" s="76"/>
    </row>
    <row r="206" spans="1:7" customFormat="1" hidden="1" x14ac:dyDescent="0.25">
      <c r="A206" s="76"/>
      <c r="B206" s="77"/>
      <c r="C206" s="77"/>
      <c r="D206" s="77"/>
      <c r="E206" s="77"/>
      <c r="F206" s="79"/>
      <c r="G206" s="76"/>
    </row>
    <row r="207" spans="1:7" customFormat="1" hidden="1" x14ac:dyDescent="0.25">
      <c r="A207" s="76"/>
      <c r="B207" s="77"/>
      <c r="C207" s="77"/>
      <c r="D207" s="77"/>
      <c r="E207" s="77"/>
      <c r="F207" s="79"/>
      <c r="G207" s="76"/>
    </row>
    <row r="208" spans="1:7" customFormat="1" hidden="1" x14ac:dyDescent="0.25">
      <c r="A208" s="76"/>
      <c r="B208" s="77"/>
      <c r="C208" s="77"/>
      <c r="D208" s="77"/>
      <c r="E208" s="77"/>
      <c r="F208" s="79"/>
      <c r="G208" s="76"/>
    </row>
    <row r="209" spans="1:7" customFormat="1" hidden="1" x14ac:dyDescent="0.25">
      <c r="A209" s="76"/>
      <c r="B209" s="77"/>
      <c r="C209" s="77"/>
      <c r="D209" s="77"/>
      <c r="E209" s="77"/>
      <c r="F209" s="79"/>
      <c r="G209" s="76"/>
    </row>
    <row r="210" spans="1:7" customFormat="1" hidden="1" x14ac:dyDescent="0.25">
      <c r="A210" s="76"/>
      <c r="B210" s="77"/>
      <c r="C210" s="77"/>
      <c r="D210" s="77"/>
      <c r="E210" s="77"/>
      <c r="F210" s="79"/>
      <c r="G210" s="76"/>
    </row>
    <row r="211" spans="1:7" customFormat="1" hidden="1" x14ac:dyDescent="0.25">
      <c r="A211" s="76"/>
      <c r="B211" s="77"/>
      <c r="C211" s="77"/>
      <c r="D211" s="77"/>
      <c r="E211" s="77"/>
      <c r="F211" s="79"/>
      <c r="G211" s="76"/>
    </row>
    <row r="212" spans="1:7" customFormat="1" hidden="1" x14ac:dyDescent="0.25">
      <c r="A212" s="76"/>
      <c r="B212" s="77"/>
      <c r="C212" s="77"/>
      <c r="D212" s="77"/>
      <c r="E212" s="77"/>
      <c r="F212" s="79"/>
      <c r="G212" s="76"/>
    </row>
    <row r="213" spans="1:7" customFormat="1" hidden="1" x14ac:dyDescent="0.25">
      <c r="A213" s="76"/>
      <c r="B213" s="77"/>
      <c r="C213" s="77"/>
      <c r="D213" s="77"/>
      <c r="E213" s="77"/>
      <c r="F213" s="79"/>
      <c r="G213" s="76"/>
    </row>
    <row r="214" spans="1:7" customFormat="1" hidden="1" x14ac:dyDescent="0.25">
      <c r="A214" s="76"/>
      <c r="B214" s="77"/>
      <c r="C214" s="77"/>
      <c r="D214" s="77"/>
      <c r="E214" s="77"/>
      <c r="F214" s="79"/>
      <c r="G214" s="76"/>
    </row>
    <row r="215" spans="1:7" customFormat="1" hidden="1" x14ac:dyDescent="0.25">
      <c r="A215" s="76"/>
      <c r="B215" s="77"/>
      <c r="C215" s="77"/>
      <c r="D215" s="77"/>
      <c r="E215" s="77"/>
      <c r="F215" s="79"/>
      <c r="G215" s="76"/>
    </row>
    <row r="216" spans="1:7" customFormat="1" hidden="1" x14ac:dyDescent="0.25">
      <c r="A216" s="76"/>
      <c r="B216" s="77"/>
      <c r="C216" s="77"/>
      <c r="D216" s="77"/>
      <c r="E216" s="77"/>
      <c r="F216" s="79"/>
      <c r="G216" s="76"/>
    </row>
    <row r="217" spans="1:7" customFormat="1" hidden="1" x14ac:dyDescent="0.25">
      <c r="A217" s="76"/>
      <c r="B217" s="77"/>
      <c r="C217" s="77"/>
      <c r="D217" s="77"/>
      <c r="E217" s="77"/>
      <c r="F217" s="79"/>
      <c r="G217" s="76"/>
    </row>
    <row r="218" spans="1:7" customFormat="1" hidden="1" x14ac:dyDescent="0.25">
      <c r="A218" s="76"/>
      <c r="B218" s="77"/>
      <c r="C218" s="77"/>
      <c r="D218" s="77"/>
      <c r="E218" s="77"/>
      <c r="F218" s="79"/>
      <c r="G218" s="76"/>
    </row>
    <row r="219" spans="1:7" customFormat="1" hidden="1" x14ac:dyDescent="0.25">
      <c r="A219" s="76"/>
      <c r="B219" s="77"/>
      <c r="C219" s="77"/>
      <c r="D219" s="77"/>
      <c r="E219" s="77"/>
      <c r="F219" s="79"/>
      <c r="G219" s="76"/>
    </row>
    <row r="220" spans="1:7" customFormat="1" hidden="1" x14ac:dyDescent="0.25">
      <c r="A220" s="76"/>
      <c r="B220" s="77"/>
      <c r="C220" s="77"/>
      <c r="D220" s="77"/>
      <c r="E220" s="77"/>
      <c r="F220" s="79"/>
      <c r="G220" s="76"/>
    </row>
    <row r="221" spans="1:7" customFormat="1" hidden="1" x14ac:dyDescent="0.25">
      <c r="A221" s="76"/>
      <c r="B221" s="77"/>
      <c r="C221" s="77"/>
      <c r="D221" s="77"/>
      <c r="E221" s="77"/>
      <c r="F221" s="79"/>
      <c r="G221" s="76"/>
    </row>
    <row r="222" spans="1:7" customFormat="1" hidden="1" x14ac:dyDescent="0.25">
      <c r="A222" s="76"/>
      <c r="B222" s="77"/>
      <c r="C222" s="77"/>
      <c r="D222" s="77"/>
      <c r="E222" s="77"/>
      <c r="F222" s="79"/>
      <c r="G222" s="76"/>
    </row>
    <row r="223" spans="1:7" customFormat="1" hidden="1" x14ac:dyDescent="0.25">
      <c r="A223" s="76"/>
      <c r="B223" s="77"/>
      <c r="C223" s="77"/>
      <c r="D223" s="77"/>
      <c r="E223" s="77"/>
      <c r="F223" s="79"/>
      <c r="G223" s="76"/>
    </row>
    <row r="224" spans="1:7" customFormat="1" hidden="1" x14ac:dyDescent="0.25">
      <c r="A224" s="76"/>
      <c r="B224" s="77"/>
      <c r="C224" s="77"/>
      <c r="D224" s="77"/>
      <c r="E224" s="77"/>
      <c r="F224" s="79"/>
      <c r="G224" s="76"/>
    </row>
    <row r="225" spans="1:7" customFormat="1" hidden="1" x14ac:dyDescent="0.25">
      <c r="A225" s="76"/>
      <c r="B225" s="77"/>
      <c r="C225" s="77"/>
      <c r="D225" s="77"/>
      <c r="E225" s="77"/>
      <c r="F225" s="79"/>
      <c r="G225" s="76"/>
    </row>
    <row r="226" spans="1:7" customFormat="1" hidden="1" x14ac:dyDescent="0.25">
      <c r="A226" s="76"/>
      <c r="B226" s="77"/>
      <c r="C226" s="77"/>
      <c r="D226" s="77"/>
      <c r="E226" s="77"/>
      <c r="F226" s="79"/>
      <c r="G226" s="76"/>
    </row>
    <row r="227" spans="1:7" customFormat="1" hidden="1" x14ac:dyDescent="0.25">
      <c r="A227" s="76"/>
      <c r="B227" s="77"/>
      <c r="C227" s="77"/>
      <c r="D227" s="77"/>
      <c r="E227" s="77"/>
      <c r="F227" s="79"/>
      <c r="G227" s="76"/>
    </row>
    <row r="228" spans="1:7" customFormat="1" hidden="1" x14ac:dyDescent="0.25">
      <c r="A228" s="76"/>
      <c r="B228" s="77"/>
      <c r="C228" s="77"/>
      <c r="D228" s="77"/>
      <c r="E228" s="77"/>
      <c r="F228" s="79"/>
      <c r="G228" s="76"/>
    </row>
    <row r="229" spans="1:7" customFormat="1" hidden="1" x14ac:dyDescent="0.25">
      <c r="A229" s="76"/>
      <c r="B229" s="77"/>
      <c r="C229" s="77"/>
      <c r="D229" s="77"/>
      <c r="E229" s="77"/>
      <c r="F229" s="79"/>
      <c r="G229" s="76"/>
    </row>
    <row r="230" spans="1:7" customFormat="1" hidden="1" x14ac:dyDescent="0.25">
      <c r="A230" s="76"/>
      <c r="B230" s="77"/>
      <c r="C230" s="77"/>
      <c r="D230" s="77"/>
      <c r="E230" s="77"/>
      <c r="F230" s="79"/>
      <c r="G230" s="76"/>
    </row>
    <row r="231" spans="1:7" customFormat="1" hidden="1" x14ac:dyDescent="0.25">
      <c r="A231" s="76"/>
      <c r="B231" s="77"/>
      <c r="C231" s="77"/>
      <c r="D231" s="77"/>
      <c r="E231" s="77"/>
      <c r="F231" s="79"/>
      <c r="G231" s="76"/>
    </row>
    <row r="232" spans="1:7" customFormat="1" hidden="1" x14ac:dyDescent="0.25">
      <c r="A232" s="76"/>
      <c r="B232" s="77"/>
      <c r="C232" s="77"/>
      <c r="D232" s="77"/>
      <c r="E232" s="77"/>
      <c r="F232" s="79"/>
      <c r="G232" s="76"/>
    </row>
    <row r="233" spans="1:7" customFormat="1" hidden="1" x14ac:dyDescent="0.25">
      <c r="A233" s="76"/>
      <c r="B233" s="77"/>
      <c r="C233" s="77"/>
      <c r="D233" s="77"/>
      <c r="E233" s="77"/>
      <c r="F233" s="79"/>
      <c r="G233" s="76"/>
    </row>
    <row r="234" spans="1:7" customFormat="1" hidden="1" x14ac:dyDescent="0.25">
      <c r="A234" s="76"/>
      <c r="B234" s="77"/>
      <c r="C234" s="77"/>
      <c r="D234" s="77"/>
      <c r="E234" s="77"/>
      <c r="F234" s="79"/>
      <c r="G234" s="76"/>
    </row>
    <row r="235" spans="1:7" customFormat="1" hidden="1" x14ac:dyDescent="0.25">
      <c r="A235" s="76"/>
      <c r="B235" s="77"/>
      <c r="C235" s="77"/>
      <c r="D235" s="77"/>
      <c r="E235" s="77"/>
      <c r="F235" s="79"/>
      <c r="G235" s="76"/>
    </row>
    <row r="236" spans="1:7" customFormat="1" hidden="1" x14ac:dyDescent="0.25">
      <c r="A236" s="76"/>
      <c r="B236" s="77"/>
      <c r="C236" s="77"/>
      <c r="D236" s="77"/>
      <c r="E236" s="77"/>
      <c r="F236" s="79"/>
      <c r="G236" s="76"/>
    </row>
    <row r="237" spans="1:7" customFormat="1" hidden="1" x14ac:dyDescent="0.25">
      <c r="A237" s="76"/>
      <c r="B237" s="77"/>
      <c r="C237" s="77"/>
      <c r="D237" s="77"/>
      <c r="E237" s="77"/>
      <c r="F237" s="79"/>
      <c r="G237" s="76"/>
    </row>
    <row r="238" spans="1:7" customFormat="1" hidden="1" x14ac:dyDescent="0.25">
      <c r="A238" s="76"/>
      <c r="B238" s="77"/>
      <c r="C238" s="77"/>
      <c r="D238" s="77"/>
      <c r="E238" s="77"/>
      <c r="F238" s="79"/>
      <c r="G238" s="76"/>
    </row>
    <row r="239" spans="1:7" customFormat="1" hidden="1" x14ac:dyDescent="0.25">
      <c r="A239" s="76"/>
      <c r="B239" s="77"/>
      <c r="C239" s="77"/>
      <c r="D239" s="77"/>
      <c r="E239" s="77"/>
      <c r="F239" s="79"/>
      <c r="G239" s="76"/>
    </row>
    <row r="240" spans="1:7" customFormat="1" hidden="1" x14ac:dyDescent="0.25">
      <c r="A240" s="76"/>
      <c r="B240" s="77"/>
      <c r="C240" s="77"/>
      <c r="D240" s="77"/>
      <c r="E240" s="77"/>
      <c r="F240" s="79"/>
      <c r="G240" s="76"/>
    </row>
    <row r="241" spans="1:7" customFormat="1" hidden="1" x14ac:dyDescent="0.25">
      <c r="A241" s="76"/>
      <c r="B241" s="77"/>
      <c r="C241" s="77"/>
      <c r="D241" s="77"/>
      <c r="E241" s="77"/>
      <c r="F241" s="79"/>
      <c r="G241" s="76"/>
    </row>
    <row r="242" spans="1:7" customFormat="1" hidden="1" x14ac:dyDescent="0.25">
      <c r="A242" s="76"/>
      <c r="B242" s="77"/>
      <c r="C242" s="77"/>
      <c r="D242" s="77"/>
      <c r="E242" s="77"/>
      <c r="F242" s="79"/>
      <c r="G242" s="76"/>
    </row>
    <row r="243" spans="1:7" customFormat="1" hidden="1" x14ac:dyDescent="0.25">
      <c r="A243" s="76"/>
      <c r="B243" s="77"/>
      <c r="C243" s="77"/>
      <c r="D243" s="77"/>
      <c r="E243" s="77"/>
      <c r="F243" s="79"/>
      <c r="G243" s="76"/>
    </row>
    <row r="244" spans="1:7" customFormat="1" hidden="1" x14ac:dyDescent="0.25">
      <c r="A244" s="76"/>
      <c r="B244" s="77"/>
      <c r="C244" s="77"/>
      <c r="D244" s="77"/>
      <c r="E244" s="77"/>
      <c r="F244" s="79"/>
      <c r="G244" s="76"/>
    </row>
    <row r="245" spans="1:7" customFormat="1" hidden="1" x14ac:dyDescent="0.25">
      <c r="A245" s="76"/>
      <c r="B245" s="77"/>
      <c r="C245" s="77"/>
      <c r="D245" s="77"/>
      <c r="E245" s="77"/>
      <c r="F245" s="79"/>
      <c r="G245" s="76"/>
    </row>
    <row r="246" spans="1:7" customFormat="1" hidden="1" x14ac:dyDescent="0.25">
      <c r="A246" s="76"/>
      <c r="B246" s="77"/>
      <c r="C246" s="77"/>
      <c r="D246" s="77"/>
      <c r="E246" s="77"/>
      <c r="F246" s="79"/>
      <c r="G246" s="76"/>
    </row>
    <row r="247" spans="1:7" customFormat="1" hidden="1" x14ac:dyDescent="0.25">
      <c r="A247" s="76"/>
      <c r="B247" s="77"/>
      <c r="C247" s="77"/>
      <c r="D247" s="77"/>
      <c r="E247" s="77"/>
      <c r="F247" s="79"/>
      <c r="G247" s="76"/>
    </row>
    <row r="248" spans="1:7" customFormat="1" hidden="1" x14ac:dyDescent="0.25">
      <c r="A248" s="76"/>
      <c r="B248" s="77"/>
      <c r="C248" s="77"/>
      <c r="D248" s="77"/>
      <c r="E248" s="77"/>
      <c r="F248" s="79"/>
      <c r="G248" s="76"/>
    </row>
    <row r="249" spans="1:7" customFormat="1" hidden="1" x14ac:dyDescent="0.25">
      <c r="A249" s="76"/>
      <c r="B249" s="77"/>
      <c r="C249" s="77"/>
      <c r="D249" s="77"/>
      <c r="E249" s="77"/>
      <c r="F249" s="79"/>
      <c r="G249" s="76"/>
    </row>
    <row r="250" spans="1:7" customFormat="1" hidden="1" x14ac:dyDescent="0.25">
      <c r="A250" s="76"/>
      <c r="B250" s="77"/>
      <c r="C250" s="77"/>
      <c r="D250" s="77"/>
      <c r="E250" s="77"/>
      <c r="F250" s="79"/>
      <c r="G250" s="76"/>
    </row>
    <row r="251" spans="1:7" customFormat="1" hidden="1" x14ac:dyDescent="0.25">
      <c r="A251" s="76"/>
      <c r="B251" s="77"/>
      <c r="C251" s="77"/>
      <c r="D251" s="77"/>
      <c r="E251" s="77"/>
      <c r="F251" s="79"/>
      <c r="G251" s="76"/>
    </row>
    <row r="252" spans="1:7" customFormat="1" hidden="1" x14ac:dyDescent="0.25">
      <c r="A252" s="76"/>
      <c r="B252" s="77"/>
      <c r="C252" s="77"/>
      <c r="D252" s="77"/>
      <c r="E252" s="77"/>
      <c r="F252" s="79"/>
      <c r="G252" s="76"/>
    </row>
    <row r="253" spans="1:7" customFormat="1" hidden="1" x14ac:dyDescent="0.25">
      <c r="A253" s="76"/>
      <c r="B253" s="77"/>
      <c r="C253" s="77"/>
      <c r="D253" s="77"/>
      <c r="E253" s="77"/>
      <c r="F253" s="79"/>
      <c r="G253" s="76"/>
    </row>
    <row r="254" spans="1:7" customFormat="1" hidden="1" x14ac:dyDescent="0.25">
      <c r="A254" s="76"/>
      <c r="B254" s="77"/>
      <c r="C254" s="77"/>
      <c r="D254" s="77"/>
      <c r="E254" s="77"/>
      <c r="F254" s="79"/>
      <c r="G254" s="76"/>
    </row>
    <row r="255" spans="1:7" customFormat="1" hidden="1" x14ac:dyDescent="0.25">
      <c r="A255" s="76"/>
      <c r="B255" s="77"/>
      <c r="C255" s="77"/>
      <c r="D255" s="77"/>
      <c r="E255" s="77"/>
      <c r="F255" s="79"/>
      <c r="G255" s="76"/>
    </row>
    <row r="256" spans="1:7" customFormat="1" hidden="1" x14ac:dyDescent="0.25">
      <c r="A256" s="76"/>
      <c r="B256" s="77"/>
      <c r="C256" s="77"/>
      <c r="D256" s="77"/>
      <c r="E256" s="77"/>
      <c r="F256" s="79"/>
      <c r="G256" s="76"/>
    </row>
    <row r="257" spans="1:7" customFormat="1" hidden="1" x14ac:dyDescent="0.25">
      <c r="A257" s="76"/>
      <c r="B257" s="77"/>
      <c r="C257" s="77"/>
      <c r="D257" s="77"/>
      <c r="E257" s="77"/>
      <c r="F257" s="79"/>
      <c r="G257" s="76"/>
    </row>
    <row r="258" spans="1:7" customFormat="1" hidden="1" x14ac:dyDescent="0.25">
      <c r="A258" s="76"/>
      <c r="B258" s="77"/>
      <c r="C258" s="77"/>
      <c r="D258" s="77"/>
      <c r="E258" s="77"/>
      <c r="F258" s="79"/>
      <c r="G258" s="76"/>
    </row>
    <row r="259" spans="1:7" customFormat="1" hidden="1" x14ac:dyDescent="0.25">
      <c r="A259" s="76"/>
      <c r="B259" s="77"/>
      <c r="C259" s="77"/>
      <c r="D259" s="77"/>
      <c r="E259" s="77"/>
      <c r="F259" s="79"/>
      <c r="G259" s="76"/>
    </row>
    <row r="260" spans="1:7" customFormat="1" hidden="1" x14ac:dyDescent="0.25">
      <c r="A260" s="76"/>
      <c r="B260" s="77"/>
      <c r="C260" s="77"/>
      <c r="D260" s="77"/>
      <c r="E260" s="77"/>
      <c r="F260" s="79"/>
      <c r="G260" s="76"/>
    </row>
    <row r="261" spans="1:7" customFormat="1" hidden="1" x14ac:dyDescent="0.25">
      <c r="A261" s="76"/>
      <c r="B261" s="77"/>
      <c r="C261" s="77"/>
      <c r="D261" s="77"/>
      <c r="E261" s="77"/>
      <c r="F261" s="79"/>
      <c r="G261" s="76"/>
    </row>
    <row r="262" spans="1:7" customFormat="1" hidden="1" x14ac:dyDescent="0.25">
      <c r="A262" s="76"/>
      <c r="B262" s="77"/>
      <c r="C262" s="77"/>
      <c r="D262" s="77"/>
      <c r="E262" s="77"/>
      <c r="F262" s="79"/>
      <c r="G262" s="76"/>
    </row>
    <row r="263" spans="1:7" customFormat="1" hidden="1" x14ac:dyDescent="0.25">
      <c r="A263" s="76"/>
      <c r="B263" s="77"/>
      <c r="C263" s="77"/>
      <c r="D263" s="77"/>
      <c r="E263" s="77"/>
      <c r="F263" s="79"/>
      <c r="G263" s="76"/>
    </row>
    <row r="264" spans="1:7" customFormat="1" hidden="1" x14ac:dyDescent="0.25">
      <c r="A264" s="76"/>
      <c r="B264" s="77"/>
      <c r="C264" s="77"/>
      <c r="D264" s="77"/>
      <c r="E264" s="77"/>
      <c r="F264" s="79"/>
      <c r="G264" s="76"/>
    </row>
    <row r="265" spans="1:7" customFormat="1" hidden="1" x14ac:dyDescent="0.25">
      <c r="A265" s="76"/>
      <c r="B265" s="77"/>
      <c r="C265" s="77"/>
      <c r="D265" s="77"/>
      <c r="E265" s="77"/>
      <c r="F265" s="79"/>
      <c r="G265" s="76"/>
    </row>
    <row r="266" spans="1:7" customFormat="1" hidden="1" x14ac:dyDescent="0.25">
      <c r="A266" s="76"/>
      <c r="B266" s="77"/>
      <c r="C266" s="77"/>
      <c r="D266" s="77"/>
      <c r="E266" s="77"/>
      <c r="F266" s="79"/>
      <c r="G266" s="76"/>
    </row>
    <row r="267" spans="1:7" customFormat="1" hidden="1" x14ac:dyDescent="0.25">
      <c r="A267" s="76"/>
      <c r="B267" s="77"/>
      <c r="C267" s="77"/>
      <c r="D267" s="77"/>
      <c r="E267" s="77"/>
      <c r="F267" s="79"/>
      <c r="G267" s="76"/>
    </row>
    <row r="268" spans="1:7" customFormat="1" hidden="1" x14ac:dyDescent="0.25">
      <c r="A268" s="76"/>
      <c r="B268" s="77"/>
      <c r="C268" s="77"/>
      <c r="D268" s="77"/>
      <c r="E268" s="77"/>
      <c r="F268" s="79"/>
      <c r="G268" s="76"/>
    </row>
    <row r="269" spans="1:7" customFormat="1" hidden="1" x14ac:dyDescent="0.25">
      <c r="A269" s="76"/>
      <c r="B269" s="77"/>
      <c r="C269" s="77"/>
      <c r="D269" s="77"/>
      <c r="E269" s="77"/>
      <c r="F269" s="79"/>
      <c r="G269" s="76"/>
    </row>
    <row r="270" spans="1:7" customFormat="1" hidden="1" x14ac:dyDescent="0.25">
      <c r="A270" s="76"/>
      <c r="B270" s="77"/>
      <c r="C270" s="77"/>
      <c r="D270" s="77"/>
      <c r="E270" s="77"/>
      <c r="F270" s="79"/>
      <c r="G270" s="76"/>
    </row>
    <row r="271" spans="1:7" customFormat="1" hidden="1" x14ac:dyDescent="0.25">
      <c r="A271" s="76"/>
      <c r="B271" s="77"/>
      <c r="C271" s="77"/>
      <c r="D271" s="77"/>
      <c r="E271" s="77"/>
      <c r="F271" s="79"/>
      <c r="G271" s="76"/>
    </row>
    <row r="272" spans="1:7" customFormat="1" hidden="1" x14ac:dyDescent="0.25">
      <c r="A272" s="76"/>
      <c r="B272" s="77"/>
      <c r="C272" s="77"/>
      <c r="D272" s="77"/>
      <c r="E272" s="77"/>
      <c r="F272" s="79"/>
      <c r="G272" s="76"/>
    </row>
    <row r="273" spans="1:7" customFormat="1" hidden="1" x14ac:dyDescent="0.25">
      <c r="A273" s="76"/>
      <c r="B273" s="77"/>
      <c r="C273" s="77"/>
      <c r="D273" s="77"/>
      <c r="E273" s="77"/>
      <c r="F273" s="79"/>
      <c r="G273" s="76"/>
    </row>
    <row r="274" spans="1:7" customFormat="1" hidden="1" x14ac:dyDescent="0.25">
      <c r="A274" s="76"/>
      <c r="B274" s="77"/>
      <c r="C274" s="77"/>
      <c r="D274" s="77"/>
      <c r="E274" s="77"/>
      <c r="F274" s="79"/>
      <c r="G274" s="76"/>
    </row>
    <row r="275" spans="1:7" customFormat="1" hidden="1" x14ac:dyDescent="0.25">
      <c r="A275" s="76"/>
      <c r="B275" s="77"/>
      <c r="C275" s="77"/>
      <c r="D275" s="77"/>
      <c r="E275" s="77"/>
      <c r="F275" s="79"/>
      <c r="G275" s="76"/>
    </row>
    <row r="276" spans="1:7" customFormat="1" hidden="1" x14ac:dyDescent="0.25">
      <c r="A276" s="76"/>
      <c r="B276" s="77"/>
      <c r="C276" s="77"/>
      <c r="D276" s="77"/>
      <c r="E276" s="77"/>
      <c r="F276" s="79"/>
      <c r="G276" s="76"/>
    </row>
    <row r="277" spans="1:7" customFormat="1" hidden="1" x14ac:dyDescent="0.25">
      <c r="A277" s="76"/>
      <c r="B277" s="77"/>
      <c r="C277" s="77"/>
      <c r="D277" s="77"/>
      <c r="E277" s="77"/>
      <c r="F277" s="79"/>
      <c r="G277" s="76"/>
    </row>
    <row r="278" spans="1:7" customFormat="1" hidden="1" x14ac:dyDescent="0.25">
      <c r="A278" s="76"/>
      <c r="B278" s="77"/>
      <c r="C278" s="77"/>
      <c r="D278" s="77"/>
      <c r="E278" s="77"/>
      <c r="F278" s="79"/>
      <c r="G278" s="76"/>
    </row>
    <row r="279" spans="1:7" customFormat="1" hidden="1" x14ac:dyDescent="0.25">
      <c r="A279" s="76"/>
      <c r="B279" s="77"/>
      <c r="C279" s="77"/>
      <c r="D279" s="77"/>
      <c r="E279" s="77"/>
      <c r="F279" s="79"/>
      <c r="G279" s="76"/>
    </row>
    <row r="280" spans="1:7" customFormat="1" hidden="1" x14ac:dyDescent="0.25">
      <c r="A280" s="76"/>
      <c r="B280" s="77"/>
      <c r="C280" s="77"/>
      <c r="D280" s="77"/>
      <c r="E280" s="77"/>
      <c r="F280" s="79"/>
      <c r="G280" s="76"/>
    </row>
    <row r="281" spans="1:7" customFormat="1" hidden="1" x14ac:dyDescent="0.25">
      <c r="A281" s="76"/>
      <c r="B281" s="77"/>
      <c r="C281" s="77"/>
      <c r="D281" s="77"/>
      <c r="E281" s="77"/>
      <c r="F281" s="79"/>
      <c r="G281" s="76"/>
    </row>
    <row r="282" spans="1:7" customFormat="1" hidden="1" x14ac:dyDescent="0.25">
      <c r="A282" s="76"/>
      <c r="B282" s="77"/>
      <c r="C282" s="77"/>
      <c r="D282" s="77"/>
      <c r="E282" s="77"/>
      <c r="F282" s="79"/>
      <c r="G282" s="76"/>
    </row>
    <row r="283" spans="1:7" customFormat="1" hidden="1" x14ac:dyDescent="0.25">
      <c r="A283" s="76"/>
      <c r="B283" s="77"/>
      <c r="C283" s="77"/>
      <c r="D283" s="77"/>
      <c r="E283" s="77"/>
      <c r="F283" s="79"/>
      <c r="G283" s="76"/>
    </row>
    <row r="284" spans="1:7" customFormat="1" hidden="1" x14ac:dyDescent="0.25">
      <c r="A284" s="76"/>
      <c r="B284" s="77"/>
      <c r="C284" s="77"/>
      <c r="D284" s="77"/>
      <c r="E284" s="77"/>
      <c r="F284" s="79"/>
      <c r="G284" s="76"/>
    </row>
    <row r="285" spans="1:7" customFormat="1" hidden="1" x14ac:dyDescent="0.25">
      <c r="A285" s="76"/>
      <c r="B285" s="77"/>
      <c r="C285" s="77"/>
      <c r="D285" s="77"/>
      <c r="E285" s="77"/>
      <c r="F285" s="79"/>
      <c r="G285" s="76"/>
    </row>
    <row r="286" spans="1:7" customFormat="1" hidden="1" x14ac:dyDescent="0.25">
      <c r="A286" s="76"/>
      <c r="B286" s="77"/>
      <c r="C286" s="77"/>
      <c r="D286" s="77"/>
      <c r="E286" s="77"/>
      <c r="F286" s="79"/>
      <c r="G286" s="76"/>
    </row>
    <row r="287" spans="1:7" customFormat="1" hidden="1" x14ac:dyDescent="0.25">
      <c r="A287" s="76"/>
      <c r="B287" s="77"/>
      <c r="C287" s="77"/>
      <c r="D287" s="77"/>
      <c r="E287" s="77"/>
      <c r="F287" s="79"/>
      <c r="G287" s="76"/>
    </row>
    <row r="288" spans="1:7" customFormat="1" hidden="1" x14ac:dyDescent="0.25">
      <c r="A288" s="76"/>
      <c r="B288" s="77"/>
      <c r="C288" s="77"/>
      <c r="D288" s="77"/>
      <c r="E288" s="77"/>
      <c r="F288" s="79"/>
      <c r="G288" s="76"/>
    </row>
    <row r="289" spans="1:7" customFormat="1" hidden="1" x14ac:dyDescent="0.25">
      <c r="A289" s="76"/>
      <c r="B289" s="77"/>
      <c r="C289" s="77"/>
      <c r="D289" s="77"/>
      <c r="E289" s="77"/>
      <c r="F289" s="79"/>
      <c r="G289" s="76"/>
    </row>
    <row r="290" spans="1:7" customFormat="1" hidden="1" x14ac:dyDescent="0.25">
      <c r="A290" s="76"/>
      <c r="B290" s="77"/>
      <c r="C290" s="77"/>
      <c r="D290" s="77"/>
      <c r="E290" s="77"/>
      <c r="F290" s="79"/>
      <c r="G290" s="76"/>
    </row>
    <row r="291" spans="1:7" customFormat="1" hidden="1" x14ac:dyDescent="0.25">
      <c r="A291" s="76"/>
      <c r="B291" s="77"/>
      <c r="C291" s="77"/>
      <c r="D291" s="77"/>
      <c r="E291" s="77"/>
      <c r="F291" s="79"/>
      <c r="G291" s="76"/>
    </row>
    <row r="292" spans="1:7" customFormat="1" hidden="1" x14ac:dyDescent="0.25">
      <c r="A292" s="76"/>
      <c r="B292" s="77"/>
      <c r="C292" s="77"/>
      <c r="D292" s="77"/>
      <c r="E292" s="77"/>
      <c r="F292" s="79"/>
      <c r="G292" s="76"/>
    </row>
    <row r="293" spans="1:7" customFormat="1" hidden="1" x14ac:dyDescent="0.25">
      <c r="A293" s="76"/>
      <c r="B293" s="77"/>
      <c r="C293" s="77"/>
      <c r="D293" s="77"/>
      <c r="E293" s="77"/>
      <c r="F293" s="79"/>
      <c r="G293" s="76"/>
    </row>
    <row r="294" spans="1:7" customFormat="1" hidden="1" x14ac:dyDescent="0.25">
      <c r="A294" s="76"/>
      <c r="B294" s="77"/>
      <c r="C294" s="77"/>
      <c r="D294" s="77"/>
      <c r="E294" s="77"/>
      <c r="F294" s="79"/>
      <c r="G294" s="76"/>
    </row>
    <row r="295" spans="1:7" customFormat="1" hidden="1" x14ac:dyDescent="0.25">
      <c r="A295" s="76"/>
      <c r="B295" s="77"/>
      <c r="C295" s="77"/>
      <c r="D295" s="77"/>
      <c r="E295" s="77"/>
      <c r="F295" s="79"/>
      <c r="G295" s="76"/>
    </row>
    <row r="296" spans="1:7" customFormat="1" hidden="1" x14ac:dyDescent="0.25">
      <c r="A296" s="76"/>
      <c r="B296" s="77"/>
      <c r="C296" s="77"/>
      <c r="D296" s="77"/>
      <c r="E296" s="77"/>
      <c r="F296" s="79"/>
      <c r="G296" s="76"/>
    </row>
    <row r="297" spans="1:7" customFormat="1" hidden="1" x14ac:dyDescent="0.25">
      <c r="A297" s="76"/>
      <c r="B297" s="77"/>
      <c r="C297" s="77"/>
      <c r="D297" s="77"/>
      <c r="E297" s="77"/>
      <c r="F297" s="79"/>
      <c r="G297" s="76"/>
    </row>
    <row r="298" spans="1:7" customFormat="1" hidden="1" x14ac:dyDescent="0.25">
      <c r="A298" s="76"/>
      <c r="B298" s="77"/>
      <c r="C298" s="77"/>
      <c r="D298" s="77"/>
      <c r="E298" s="77"/>
      <c r="F298" s="79"/>
      <c r="G298" s="76"/>
    </row>
    <row r="299" spans="1:7" customFormat="1" hidden="1" x14ac:dyDescent="0.25">
      <c r="A299" s="76"/>
      <c r="B299" s="77"/>
      <c r="C299" s="77"/>
      <c r="D299" s="77"/>
      <c r="E299" s="77"/>
      <c r="F299" s="79"/>
      <c r="G299" s="76"/>
    </row>
    <row r="300" spans="1:7" customFormat="1" hidden="1" x14ac:dyDescent="0.25">
      <c r="A300" s="76"/>
      <c r="B300" s="77"/>
      <c r="C300" s="77"/>
      <c r="D300" s="77"/>
      <c r="E300" s="77"/>
      <c r="F300" s="79"/>
      <c r="G300" s="76"/>
    </row>
    <row r="301" spans="1:7" customFormat="1" hidden="1" x14ac:dyDescent="0.25">
      <c r="A301" s="76"/>
      <c r="B301" s="77"/>
      <c r="C301" s="77"/>
      <c r="D301" s="77"/>
      <c r="E301" s="77"/>
      <c r="F301" s="79"/>
      <c r="G301" s="76"/>
    </row>
    <row r="302" spans="1:7" customFormat="1" hidden="1" x14ac:dyDescent="0.25">
      <c r="A302" s="76"/>
      <c r="B302" s="77"/>
      <c r="C302" s="77"/>
      <c r="D302" s="77"/>
      <c r="E302" s="77"/>
      <c r="F302" s="79"/>
      <c r="G302" s="76"/>
    </row>
    <row r="303" spans="1:7" customFormat="1" hidden="1" x14ac:dyDescent="0.25">
      <c r="A303" s="76"/>
      <c r="B303" s="77"/>
      <c r="C303" s="77"/>
      <c r="D303" s="77"/>
      <c r="E303" s="77"/>
      <c r="F303" s="79"/>
      <c r="G303" s="76"/>
    </row>
    <row r="304" spans="1:7" customFormat="1" hidden="1" x14ac:dyDescent="0.25">
      <c r="A304" s="76"/>
      <c r="B304" s="77"/>
      <c r="C304" s="77"/>
      <c r="D304" s="77"/>
      <c r="E304" s="77"/>
      <c r="F304" s="79"/>
      <c r="G304" s="76"/>
    </row>
    <row r="305" spans="1:7" customFormat="1" hidden="1" x14ac:dyDescent="0.25">
      <c r="A305" s="76"/>
      <c r="B305" s="77"/>
      <c r="C305" s="77"/>
      <c r="D305" s="77"/>
      <c r="E305" s="77"/>
      <c r="F305" s="79"/>
      <c r="G305" s="76"/>
    </row>
    <row r="306" spans="1:7" customFormat="1" hidden="1" x14ac:dyDescent="0.25">
      <c r="A306" s="76"/>
      <c r="B306" s="77"/>
      <c r="C306" s="77"/>
      <c r="D306" s="77"/>
      <c r="E306" s="77"/>
      <c r="F306" s="79"/>
      <c r="G306" s="76"/>
    </row>
    <row r="307" spans="1:7" customFormat="1" hidden="1" x14ac:dyDescent="0.25">
      <c r="A307" s="76"/>
      <c r="B307" s="77"/>
      <c r="C307" s="77"/>
      <c r="D307" s="77"/>
      <c r="E307" s="77"/>
      <c r="F307" s="79"/>
      <c r="G307" s="76"/>
    </row>
    <row r="308" spans="1:7" customFormat="1" hidden="1" x14ac:dyDescent="0.25">
      <c r="A308" s="76"/>
      <c r="B308" s="77"/>
      <c r="C308" s="77"/>
      <c r="D308" s="77"/>
      <c r="E308" s="77"/>
      <c r="F308" s="79"/>
      <c r="G308" s="76"/>
    </row>
    <row r="309" spans="1:7" customFormat="1" hidden="1" x14ac:dyDescent="0.25">
      <c r="A309" s="76"/>
      <c r="B309" s="77"/>
      <c r="C309" s="77"/>
      <c r="D309" s="77"/>
      <c r="E309" s="77"/>
      <c r="F309" s="79"/>
      <c r="G309" s="76"/>
    </row>
    <row r="310" spans="1:7" customFormat="1" hidden="1" x14ac:dyDescent="0.25">
      <c r="A310" s="76"/>
      <c r="B310" s="77"/>
      <c r="C310" s="77"/>
      <c r="D310" s="77"/>
      <c r="E310" s="77"/>
      <c r="F310" s="79"/>
      <c r="G310" s="76"/>
    </row>
    <row r="311" spans="1:7" customFormat="1" hidden="1" x14ac:dyDescent="0.25">
      <c r="A311" s="76"/>
      <c r="B311" s="77"/>
      <c r="C311" s="77"/>
      <c r="D311" s="77"/>
      <c r="E311" s="77"/>
      <c r="F311" s="79"/>
      <c r="G311" s="76"/>
    </row>
    <row r="312" spans="1:7" customFormat="1" hidden="1" x14ac:dyDescent="0.25">
      <c r="A312" s="76"/>
      <c r="B312" s="77"/>
      <c r="C312" s="77"/>
      <c r="D312" s="77"/>
      <c r="E312" s="77"/>
      <c r="F312" s="79"/>
      <c r="G312" s="76"/>
    </row>
    <row r="313" spans="1:7" customFormat="1" hidden="1" x14ac:dyDescent="0.25">
      <c r="A313" s="76"/>
      <c r="B313" s="77"/>
      <c r="C313" s="77"/>
      <c r="D313" s="77"/>
      <c r="E313" s="77"/>
      <c r="F313" s="79"/>
      <c r="G313" s="76"/>
    </row>
    <row r="314" spans="1:7" customFormat="1" hidden="1" x14ac:dyDescent="0.25">
      <c r="A314" s="76"/>
      <c r="B314" s="77"/>
      <c r="C314" s="77"/>
      <c r="D314" s="77"/>
      <c r="E314" s="77"/>
      <c r="F314" s="79"/>
      <c r="G314" s="76"/>
    </row>
    <row r="315" spans="1:7" customFormat="1" hidden="1" x14ac:dyDescent="0.25">
      <c r="A315" s="76"/>
      <c r="B315" s="77"/>
      <c r="C315" s="77"/>
      <c r="D315" s="77"/>
      <c r="E315" s="77"/>
      <c r="F315" s="79"/>
      <c r="G315" s="76"/>
    </row>
    <row r="316" spans="1:7" customFormat="1" hidden="1" x14ac:dyDescent="0.25">
      <c r="A316" s="76"/>
      <c r="B316" s="77"/>
      <c r="C316" s="77"/>
      <c r="D316" s="77"/>
      <c r="E316" s="77"/>
      <c r="F316" s="79"/>
      <c r="G316" s="76"/>
    </row>
    <row r="317" spans="1:7" customFormat="1" hidden="1" x14ac:dyDescent="0.25">
      <c r="A317" s="76"/>
      <c r="B317" s="77"/>
      <c r="C317" s="77"/>
      <c r="D317" s="77"/>
      <c r="E317" s="77"/>
      <c r="F317" s="79"/>
      <c r="G317" s="76"/>
    </row>
    <row r="318" spans="1:7" customFormat="1" hidden="1" x14ac:dyDescent="0.25">
      <c r="A318" s="76"/>
      <c r="B318" s="77"/>
      <c r="C318" s="77"/>
      <c r="D318" s="77"/>
      <c r="E318" s="77"/>
      <c r="F318" s="79"/>
      <c r="G318" s="76"/>
    </row>
    <row r="319" spans="1:7" customFormat="1" hidden="1" x14ac:dyDescent="0.25">
      <c r="A319" s="76"/>
      <c r="B319" s="77"/>
      <c r="C319" s="77"/>
      <c r="D319" s="77"/>
      <c r="E319" s="77"/>
      <c r="F319" s="79"/>
      <c r="G319" s="76"/>
    </row>
    <row r="320" spans="1:7" customFormat="1" hidden="1" x14ac:dyDescent="0.25">
      <c r="A320" s="76"/>
      <c r="B320" s="77"/>
      <c r="C320" s="77"/>
      <c r="D320" s="77"/>
      <c r="E320" s="77"/>
      <c r="F320" s="79"/>
      <c r="G320" s="76"/>
    </row>
    <row r="321" spans="1:7" customFormat="1" hidden="1" x14ac:dyDescent="0.25">
      <c r="A321" s="76"/>
      <c r="B321" s="77"/>
      <c r="C321" s="77"/>
      <c r="D321" s="77"/>
      <c r="E321" s="77"/>
      <c r="F321" s="79"/>
      <c r="G321" s="76"/>
    </row>
    <row r="322" spans="1:7" customFormat="1" hidden="1" x14ac:dyDescent="0.25">
      <c r="A322" s="76"/>
      <c r="B322" s="77"/>
      <c r="C322" s="77"/>
      <c r="D322" s="77"/>
      <c r="E322" s="77"/>
      <c r="F322" s="79"/>
      <c r="G322" s="76"/>
    </row>
    <row r="323" spans="1:7" customFormat="1" hidden="1" x14ac:dyDescent="0.25">
      <c r="A323" s="76"/>
      <c r="B323" s="77"/>
      <c r="C323" s="77"/>
      <c r="D323" s="77"/>
      <c r="E323" s="77"/>
      <c r="F323" s="79"/>
      <c r="G323" s="76"/>
    </row>
    <row r="324" spans="1:7" customFormat="1" hidden="1" x14ac:dyDescent="0.25">
      <c r="A324" s="76"/>
      <c r="B324" s="77"/>
      <c r="C324" s="77"/>
      <c r="D324" s="77"/>
      <c r="E324" s="77"/>
      <c r="F324" s="79"/>
      <c r="G324" s="76"/>
    </row>
    <row r="325" spans="1:7" customFormat="1" hidden="1" x14ac:dyDescent="0.25">
      <c r="A325" s="76"/>
      <c r="B325" s="77"/>
      <c r="C325" s="77"/>
      <c r="D325" s="77"/>
      <c r="E325" s="77"/>
      <c r="F325" s="79"/>
      <c r="G325" s="76"/>
    </row>
    <row r="326" spans="1:7" customFormat="1" hidden="1" x14ac:dyDescent="0.25">
      <c r="A326" s="76"/>
      <c r="B326" s="77"/>
      <c r="C326" s="77"/>
      <c r="D326" s="77"/>
      <c r="E326" s="77"/>
      <c r="F326" s="79"/>
      <c r="G326" s="76"/>
    </row>
    <row r="327" spans="1:7" customFormat="1" hidden="1" x14ac:dyDescent="0.25">
      <c r="A327" s="76"/>
      <c r="B327" s="77"/>
      <c r="C327" s="77"/>
      <c r="D327" s="77"/>
      <c r="E327" s="77"/>
      <c r="F327" s="79"/>
      <c r="G327" s="76"/>
    </row>
    <row r="328" spans="1:7" customFormat="1" hidden="1" x14ac:dyDescent="0.25">
      <c r="A328" s="76"/>
      <c r="B328" s="77"/>
      <c r="C328" s="77"/>
      <c r="D328" s="77"/>
      <c r="E328" s="77"/>
      <c r="F328" s="79"/>
      <c r="G328" s="76"/>
    </row>
    <row r="329" spans="1:7" customFormat="1" hidden="1" x14ac:dyDescent="0.25">
      <c r="A329" s="76"/>
      <c r="B329" s="77"/>
      <c r="C329" s="77"/>
      <c r="D329" s="77"/>
      <c r="E329" s="77"/>
      <c r="F329" s="79"/>
      <c r="G329" s="76"/>
    </row>
    <row r="330" spans="1:7" customFormat="1" hidden="1" x14ac:dyDescent="0.25">
      <c r="A330" s="76"/>
      <c r="B330" s="77"/>
      <c r="C330" s="77"/>
      <c r="D330" s="77"/>
      <c r="E330" s="77"/>
      <c r="F330" s="79"/>
      <c r="G330" s="76"/>
    </row>
    <row r="331" spans="1:7" customFormat="1" hidden="1" x14ac:dyDescent="0.25">
      <c r="A331" s="76"/>
      <c r="B331" s="77"/>
      <c r="C331" s="77"/>
      <c r="D331" s="77"/>
      <c r="E331" s="77"/>
      <c r="F331" s="79"/>
      <c r="G331" s="76"/>
    </row>
    <row r="332" spans="1:7" customFormat="1" hidden="1" x14ac:dyDescent="0.25">
      <c r="A332" s="76"/>
      <c r="B332" s="77"/>
      <c r="C332" s="77"/>
      <c r="D332" s="77"/>
      <c r="E332" s="77"/>
      <c r="F332" s="79"/>
      <c r="G332" s="76"/>
    </row>
    <row r="333" spans="1:7" customFormat="1" hidden="1" x14ac:dyDescent="0.25">
      <c r="A333" s="76"/>
      <c r="B333" s="77"/>
      <c r="C333" s="77"/>
      <c r="D333" s="77"/>
      <c r="E333" s="77"/>
      <c r="F333" s="79"/>
      <c r="G333" s="76"/>
    </row>
    <row r="334" spans="1:7" customFormat="1" hidden="1" x14ac:dyDescent="0.25">
      <c r="A334" s="76"/>
      <c r="B334" s="77"/>
      <c r="C334" s="77"/>
      <c r="D334" s="77"/>
      <c r="E334" s="77"/>
      <c r="F334" s="79"/>
      <c r="G334" s="76"/>
    </row>
    <row r="335" spans="1:7" customFormat="1" hidden="1" x14ac:dyDescent="0.25">
      <c r="A335" s="76"/>
      <c r="B335" s="77"/>
      <c r="C335" s="77"/>
      <c r="D335" s="77"/>
      <c r="E335" s="77"/>
      <c r="F335" s="79"/>
      <c r="G335" s="76"/>
    </row>
    <row r="336" spans="1:7" customFormat="1" hidden="1" x14ac:dyDescent="0.25">
      <c r="A336" s="76"/>
      <c r="B336" s="77"/>
      <c r="C336" s="77"/>
      <c r="D336" s="77"/>
      <c r="E336" s="77"/>
      <c r="F336" s="79"/>
      <c r="G336" s="76"/>
    </row>
    <row r="337" spans="1:7" customFormat="1" hidden="1" x14ac:dyDescent="0.25">
      <c r="A337" s="76"/>
      <c r="B337" s="77"/>
      <c r="C337" s="77"/>
      <c r="D337" s="77"/>
      <c r="E337" s="77"/>
      <c r="F337" s="79"/>
      <c r="G337" s="76"/>
    </row>
    <row r="338" spans="1:7" customFormat="1" hidden="1" x14ac:dyDescent="0.25">
      <c r="A338" s="76"/>
      <c r="B338" s="77"/>
      <c r="C338" s="77"/>
      <c r="D338" s="77"/>
      <c r="E338" s="77"/>
      <c r="F338" s="79"/>
      <c r="G338" s="76"/>
    </row>
    <row r="339" spans="1:7" customFormat="1" hidden="1" x14ac:dyDescent="0.25">
      <c r="A339" s="76"/>
      <c r="B339" s="77"/>
      <c r="C339" s="77"/>
      <c r="D339" s="77"/>
      <c r="E339" s="77"/>
      <c r="F339" s="79"/>
      <c r="G339" s="76"/>
    </row>
    <row r="340" spans="1:7" customFormat="1" hidden="1" x14ac:dyDescent="0.25">
      <c r="A340" s="76"/>
      <c r="B340" s="77"/>
      <c r="C340" s="77"/>
      <c r="D340" s="77"/>
      <c r="E340" s="77"/>
      <c r="F340" s="79"/>
      <c r="G340" s="76"/>
    </row>
    <row r="341" spans="1:7" customFormat="1" hidden="1" x14ac:dyDescent="0.25">
      <c r="A341" s="76"/>
      <c r="B341" s="77"/>
      <c r="C341" s="77"/>
      <c r="D341" s="77"/>
      <c r="E341" s="77"/>
      <c r="F341" s="79"/>
      <c r="G341" s="76"/>
    </row>
    <row r="342" spans="1:7" customFormat="1" hidden="1" x14ac:dyDescent="0.25">
      <c r="A342" s="76"/>
      <c r="B342" s="77"/>
      <c r="C342" s="77"/>
      <c r="D342" s="77"/>
      <c r="E342" s="77"/>
      <c r="F342" s="79"/>
      <c r="G342" s="76"/>
    </row>
    <row r="343" spans="1:7" customFormat="1" hidden="1" x14ac:dyDescent="0.25">
      <c r="A343" s="76"/>
      <c r="B343" s="77"/>
      <c r="C343" s="77"/>
      <c r="D343" s="77"/>
      <c r="E343" s="77"/>
      <c r="F343" s="79"/>
      <c r="G343" s="76"/>
    </row>
    <row r="344" spans="1:7" customFormat="1" hidden="1" x14ac:dyDescent="0.25">
      <c r="A344" s="76"/>
      <c r="B344" s="77"/>
      <c r="C344" s="77"/>
      <c r="D344" s="77"/>
      <c r="E344" s="77"/>
      <c r="F344" s="79"/>
      <c r="G344" s="76"/>
    </row>
    <row r="345" spans="1:7" customFormat="1" hidden="1" x14ac:dyDescent="0.25">
      <c r="A345" s="76"/>
      <c r="B345" s="77"/>
      <c r="C345" s="77"/>
      <c r="D345" s="77"/>
      <c r="E345" s="77"/>
      <c r="F345" s="79"/>
      <c r="G345" s="76"/>
    </row>
    <row r="346" spans="1:7" customFormat="1" hidden="1" x14ac:dyDescent="0.25">
      <c r="A346" s="76"/>
      <c r="B346" s="77"/>
      <c r="C346" s="77"/>
      <c r="D346" s="77"/>
      <c r="E346" s="77"/>
      <c r="F346" s="79"/>
      <c r="G346" s="76"/>
    </row>
    <row r="347" spans="1:7" customFormat="1" hidden="1" x14ac:dyDescent="0.25">
      <c r="A347" s="76"/>
      <c r="B347" s="77"/>
      <c r="C347" s="77"/>
      <c r="D347" s="77"/>
      <c r="E347" s="77"/>
      <c r="F347" s="79"/>
      <c r="G347" s="76"/>
    </row>
    <row r="348" spans="1:7" customFormat="1" hidden="1" x14ac:dyDescent="0.25">
      <c r="A348" s="76"/>
      <c r="B348" s="77"/>
      <c r="C348" s="77"/>
      <c r="D348" s="77"/>
      <c r="E348" s="77"/>
      <c r="F348" s="79"/>
      <c r="G348" s="76"/>
    </row>
    <row r="349" spans="1:7" customFormat="1" hidden="1" x14ac:dyDescent="0.25">
      <c r="A349" s="76"/>
      <c r="B349" s="77"/>
      <c r="C349" s="77"/>
      <c r="D349" s="77"/>
      <c r="E349" s="77"/>
      <c r="F349" s="79"/>
      <c r="G349" s="76"/>
    </row>
    <row r="350" spans="1:7" customFormat="1" hidden="1" x14ac:dyDescent="0.25">
      <c r="A350" s="76"/>
      <c r="B350" s="77"/>
      <c r="C350" s="77"/>
      <c r="D350" s="77"/>
      <c r="E350" s="77"/>
      <c r="F350" s="79"/>
      <c r="G350" s="76"/>
    </row>
    <row r="351" spans="1:7" customFormat="1" hidden="1" x14ac:dyDescent="0.25">
      <c r="A351" s="76"/>
      <c r="B351" s="77"/>
      <c r="C351" s="77"/>
      <c r="D351" s="77"/>
      <c r="E351" s="77"/>
      <c r="F351" s="79"/>
      <c r="G351" s="76"/>
    </row>
    <row r="352" spans="1:7" customFormat="1" hidden="1" x14ac:dyDescent="0.25">
      <c r="A352" s="76"/>
      <c r="B352" s="77"/>
      <c r="C352" s="77"/>
      <c r="D352" s="77"/>
      <c r="E352" s="77"/>
      <c r="F352" s="79"/>
      <c r="G352" s="76"/>
    </row>
    <row r="353" spans="1:7" customFormat="1" hidden="1" x14ac:dyDescent="0.25">
      <c r="A353" s="76"/>
      <c r="B353" s="77"/>
      <c r="C353" s="77"/>
      <c r="D353" s="77"/>
      <c r="E353" s="77"/>
      <c r="F353" s="79"/>
      <c r="G353" s="76"/>
    </row>
    <row r="354" spans="1:7" customFormat="1" hidden="1" x14ac:dyDescent="0.25">
      <c r="A354" s="76"/>
      <c r="B354" s="77"/>
      <c r="C354" s="77"/>
      <c r="D354" s="77"/>
      <c r="E354" s="77"/>
      <c r="F354" s="79"/>
      <c r="G354" s="76"/>
    </row>
    <row r="355" spans="1:7" customFormat="1" hidden="1" x14ac:dyDescent="0.25">
      <c r="A355" s="76"/>
      <c r="B355" s="77"/>
      <c r="C355" s="77"/>
      <c r="D355" s="77"/>
      <c r="E355" s="77"/>
      <c r="F355" s="79"/>
      <c r="G355" s="76"/>
    </row>
    <row r="356" spans="1:7" customFormat="1" hidden="1" x14ac:dyDescent="0.25">
      <c r="A356" s="76"/>
      <c r="B356" s="77"/>
      <c r="C356" s="77"/>
      <c r="D356" s="77"/>
      <c r="E356" s="77"/>
      <c r="F356" s="79"/>
      <c r="G356" s="76"/>
    </row>
    <row r="357" spans="1:7" customFormat="1" hidden="1" x14ac:dyDescent="0.25">
      <c r="A357" s="76"/>
      <c r="B357" s="77"/>
      <c r="C357" s="77"/>
      <c r="D357" s="77"/>
      <c r="E357" s="77"/>
      <c r="F357" s="79"/>
      <c r="G357" s="76"/>
    </row>
    <row r="358" spans="1:7" customFormat="1" hidden="1" x14ac:dyDescent="0.25">
      <c r="A358" s="76"/>
      <c r="B358" s="77"/>
      <c r="C358" s="77"/>
      <c r="D358" s="77"/>
      <c r="E358" s="77"/>
      <c r="F358" s="79"/>
      <c r="G358" s="76"/>
    </row>
    <row r="359" spans="1:7" customFormat="1" hidden="1" x14ac:dyDescent="0.25">
      <c r="A359" s="76"/>
      <c r="B359" s="77"/>
      <c r="C359" s="77"/>
      <c r="D359" s="77"/>
      <c r="E359" s="77"/>
      <c r="F359" s="79"/>
      <c r="G359" s="76"/>
    </row>
    <row r="360" spans="1:7" customFormat="1" hidden="1" x14ac:dyDescent="0.25">
      <c r="A360" s="76"/>
      <c r="B360" s="77"/>
      <c r="C360" s="77"/>
      <c r="D360" s="77"/>
      <c r="E360" s="77"/>
      <c r="F360" s="79"/>
      <c r="G360" s="76"/>
    </row>
    <row r="361" spans="1:7" customFormat="1" hidden="1" x14ac:dyDescent="0.25">
      <c r="A361" s="76"/>
      <c r="B361" s="77"/>
      <c r="C361" s="77"/>
      <c r="D361" s="77"/>
      <c r="E361" s="77"/>
      <c r="F361" s="79"/>
      <c r="G361" s="76"/>
    </row>
    <row r="362" spans="1:7" customFormat="1" hidden="1" x14ac:dyDescent="0.25">
      <c r="A362" s="76"/>
      <c r="B362" s="77"/>
      <c r="C362" s="77"/>
      <c r="D362" s="77"/>
      <c r="E362" s="77"/>
      <c r="F362" s="79"/>
      <c r="G362" s="76"/>
    </row>
    <row r="363" spans="1:7" customFormat="1" hidden="1" x14ac:dyDescent="0.25">
      <c r="A363" s="76"/>
      <c r="B363" s="77"/>
      <c r="C363" s="77"/>
      <c r="D363" s="77"/>
      <c r="E363" s="77"/>
      <c r="F363" s="79"/>
      <c r="G363" s="76"/>
    </row>
    <row r="364" spans="1:7" customFormat="1" hidden="1" x14ac:dyDescent="0.25">
      <c r="A364" s="76"/>
      <c r="B364" s="77"/>
      <c r="C364" s="77"/>
      <c r="D364" s="77"/>
      <c r="E364" s="77"/>
      <c r="F364" s="79"/>
      <c r="G364" s="76"/>
    </row>
    <row r="365" spans="1:7" customFormat="1" hidden="1" x14ac:dyDescent="0.25">
      <c r="A365" s="76"/>
      <c r="B365" s="77"/>
      <c r="C365" s="77"/>
      <c r="D365" s="77"/>
      <c r="E365" s="77"/>
      <c r="F365" s="79"/>
      <c r="G365" s="76"/>
    </row>
    <row r="366" spans="1:7" customFormat="1" hidden="1" x14ac:dyDescent="0.25">
      <c r="A366" s="76"/>
      <c r="B366" s="77"/>
      <c r="C366" s="77"/>
      <c r="D366" s="77"/>
      <c r="E366" s="77"/>
      <c r="F366" s="79"/>
      <c r="G366" s="76"/>
    </row>
    <row r="367" spans="1:7" customFormat="1" hidden="1" x14ac:dyDescent="0.25">
      <c r="A367" s="76"/>
      <c r="B367" s="77"/>
      <c r="C367" s="77"/>
      <c r="D367" s="77"/>
      <c r="E367" s="77"/>
      <c r="F367" s="79"/>
      <c r="G367" s="76"/>
    </row>
    <row r="368" spans="1:7" customFormat="1" hidden="1" x14ac:dyDescent="0.25">
      <c r="A368" s="76"/>
      <c r="B368" s="77"/>
      <c r="C368" s="77"/>
      <c r="D368" s="77"/>
      <c r="E368" s="77"/>
      <c r="F368" s="79"/>
      <c r="G368" s="76"/>
    </row>
    <row r="369" spans="1:7" customFormat="1" hidden="1" x14ac:dyDescent="0.25">
      <c r="A369" s="76"/>
      <c r="B369" s="77"/>
      <c r="C369" s="77"/>
      <c r="D369" s="77"/>
      <c r="E369" s="77"/>
      <c r="F369" s="79"/>
      <c r="G369" s="76"/>
    </row>
    <row r="370" spans="1:7" customFormat="1" hidden="1" x14ac:dyDescent="0.25">
      <c r="A370" s="76"/>
      <c r="B370" s="77"/>
      <c r="C370" s="77"/>
      <c r="D370" s="77"/>
      <c r="E370" s="77"/>
      <c r="F370" s="79"/>
      <c r="G370" s="76"/>
    </row>
    <row r="371" spans="1:7" customFormat="1" hidden="1" x14ac:dyDescent="0.25">
      <c r="A371" s="76"/>
      <c r="B371" s="77"/>
      <c r="C371" s="77"/>
      <c r="D371" s="77"/>
      <c r="E371" s="77"/>
      <c r="F371" s="79"/>
      <c r="G371" s="76"/>
    </row>
    <row r="372" spans="1:7" customFormat="1" hidden="1" x14ac:dyDescent="0.25">
      <c r="A372" s="76"/>
      <c r="B372" s="77"/>
      <c r="C372" s="77"/>
      <c r="D372" s="77"/>
      <c r="E372" s="77"/>
      <c r="F372" s="79"/>
      <c r="G372" s="76"/>
    </row>
    <row r="373" spans="1:7" customFormat="1" hidden="1" x14ac:dyDescent="0.25">
      <c r="A373" s="76"/>
      <c r="B373" s="77"/>
      <c r="C373" s="77"/>
      <c r="D373" s="77"/>
      <c r="E373" s="77"/>
      <c r="F373" s="79"/>
      <c r="G373" s="76"/>
    </row>
    <row r="374" spans="1:7" customFormat="1" hidden="1" x14ac:dyDescent="0.25">
      <c r="A374" s="76"/>
      <c r="B374" s="77"/>
      <c r="C374" s="77"/>
      <c r="D374" s="77"/>
      <c r="E374" s="77"/>
      <c r="F374" s="79"/>
      <c r="G374" s="76"/>
    </row>
    <row r="375" spans="1:7" customFormat="1" hidden="1" x14ac:dyDescent="0.25">
      <c r="A375" s="76"/>
      <c r="B375" s="77"/>
      <c r="C375" s="77"/>
      <c r="D375" s="77"/>
      <c r="E375" s="77"/>
      <c r="F375" s="79"/>
      <c r="G375" s="76"/>
    </row>
    <row r="376" spans="1:7" customFormat="1" hidden="1" x14ac:dyDescent="0.25">
      <c r="A376" s="76"/>
      <c r="B376" s="77"/>
      <c r="C376" s="77"/>
      <c r="D376" s="77"/>
      <c r="E376" s="77"/>
      <c r="F376" s="79"/>
      <c r="G376" s="76"/>
    </row>
    <row r="377" spans="1:7" customFormat="1" hidden="1" x14ac:dyDescent="0.25">
      <c r="A377" s="76"/>
      <c r="B377" s="77"/>
      <c r="C377" s="77"/>
      <c r="D377" s="77"/>
      <c r="E377" s="77"/>
      <c r="F377" s="79"/>
      <c r="G377" s="76"/>
    </row>
    <row r="378" spans="1:7" customFormat="1" hidden="1" x14ac:dyDescent="0.25">
      <c r="A378" s="76"/>
      <c r="B378" s="77"/>
      <c r="C378" s="77"/>
      <c r="D378" s="77"/>
      <c r="E378" s="77"/>
      <c r="F378" s="79"/>
      <c r="G378" s="76"/>
    </row>
    <row r="379" spans="1:7" customFormat="1" hidden="1" x14ac:dyDescent="0.25">
      <c r="A379" s="76"/>
      <c r="B379" s="77"/>
      <c r="C379" s="77"/>
      <c r="D379" s="77"/>
      <c r="E379" s="77"/>
      <c r="F379" s="79"/>
      <c r="G379" s="76"/>
    </row>
    <row r="380" spans="1:7" customFormat="1" hidden="1" x14ac:dyDescent="0.25">
      <c r="A380" s="76"/>
      <c r="B380" s="77"/>
      <c r="C380" s="77"/>
      <c r="D380" s="77"/>
      <c r="E380" s="77"/>
      <c r="F380" s="79"/>
      <c r="G380" s="76"/>
    </row>
    <row r="381" spans="1:7" customFormat="1" hidden="1" x14ac:dyDescent="0.25">
      <c r="A381" s="76"/>
      <c r="B381" s="77"/>
      <c r="C381" s="77"/>
      <c r="D381" s="77"/>
      <c r="E381" s="77"/>
      <c r="F381" s="79"/>
      <c r="G381" s="76"/>
    </row>
    <row r="382" spans="1:7" customFormat="1" hidden="1" x14ac:dyDescent="0.25">
      <c r="A382" s="76"/>
      <c r="B382" s="77"/>
      <c r="C382" s="77"/>
      <c r="D382" s="77"/>
      <c r="E382" s="77"/>
      <c r="F382" s="79"/>
      <c r="G382" s="76"/>
    </row>
    <row r="383" spans="1:7" customFormat="1" hidden="1" x14ac:dyDescent="0.25">
      <c r="A383" s="76"/>
      <c r="B383" s="77"/>
      <c r="C383" s="77"/>
      <c r="D383" s="77"/>
      <c r="E383" s="77"/>
      <c r="F383" s="79"/>
      <c r="G383" s="76"/>
    </row>
    <row r="384" spans="1:7" customFormat="1" hidden="1" x14ac:dyDescent="0.25">
      <c r="A384" s="76"/>
      <c r="B384" s="77"/>
      <c r="C384" s="77"/>
      <c r="D384" s="77"/>
      <c r="E384" s="77"/>
      <c r="F384" s="79"/>
      <c r="G384" s="76"/>
    </row>
    <row r="385" spans="1:7" customFormat="1" hidden="1" x14ac:dyDescent="0.25">
      <c r="A385" s="76"/>
      <c r="B385" s="77"/>
      <c r="C385" s="77"/>
      <c r="D385" s="77"/>
      <c r="E385" s="77"/>
      <c r="F385" s="79"/>
      <c r="G385" s="76"/>
    </row>
    <row r="386" spans="1:7" customFormat="1" hidden="1" x14ac:dyDescent="0.25">
      <c r="A386" s="76"/>
      <c r="B386" s="77"/>
      <c r="C386" s="77"/>
      <c r="D386" s="77"/>
      <c r="E386" s="77"/>
      <c r="F386" s="79"/>
      <c r="G386" s="76"/>
    </row>
    <row r="387" spans="1:7" customFormat="1" hidden="1" x14ac:dyDescent="0.25">
      <c r="A387" s="76"/>
      <c r="B387" s="77"/>
      <c r="C387" s="77"/>
      <c r="D387" s="77"/>
      <c r="E387" s="77"/>
      <c r="F387" s="79"/>
      <c r="G387" s="76"/>
    </row>
    <row r="388" spans="1:7" customFormat="1" hidden="1" x14ac:dyDescent="0.25">
      <c r="A388" s="76"/>
      <c r="B388" s="77"/>
      <c r="C388" s="77"/>
      <c r="D388" s="77"/>
      <c r="E388" s="77"/>
      <c r="F388" s="79"/>
      <c r="G388" s="76"/>
    </row>
    <row r="389" spans="1:7" customFormat="1" hidden="1" x14ac:dyDescent="0.25">
      <c r="A389" s="76"/>
      <c r="B389" s="77"/>
      <c r="C389" s="77"/>
      <c r="D389" s="77"/>
      <c r="E389" s="77"/>
      <c r="F389" s="79"/>
      <c r="G389" s="76"/>
    </row>
    <row r="390" spans="1:7" customFormat="1" hidden="1" x14ac:dyDescent="0.25">
      <c r="A390" s="76"/>
      <c r="B390" s="77"/>
      <c r="C390" s="77"/>
      <c r="D390" s="77"/>
      <c r="E390" s="77"/>
      <c r="F390" s="79"/>
      <c r="G390" s="76"/>
    </row>
    <row r="391" spans="1:7" customFormat="1" hidden="1" x14ac:dyDescent="0.25">
      <c r="A391" s="76"/>
      <c r="B391" s="77"/>
      <c r="C391" s="77"/>
      <c r="D391" s="77"/>
      <c r="E391" s="77"/>
      <c r="F391" s="79"/>
      <c r="G391" s="76"/>
    </row>
    <row r="392" spans="1:7" customFormat="1" hidden="1" x14ac:dyDescent="0.25">
      <c r="A392" s="76"/>
      <c r="B392" s="77"/>
      <c r="C392" s="77"/>
      <c r="D392" s="77"/>
      <c r="E392" s="77"/>
      <c r="F392" s="79"/>
      <c r="G392" s="76"/>
    </row>
    <row r="393" spans="1:7" customFormat="1" hidden="1" x14ac:dyDescent="0.25">
      <c r="A393" s="76"/>
      <c r="B393" s="77"/>
      <c r="C393" s="77"/>
      <c r="D393" s="77"/>
      <c r="E393" s="77"/>
      <c r="F393" s="79"/>
      <c r="G393" s="76"/>
    </row>
    <row r="394" spans="1:7" customFormat="1" hidden="1" x14ac:dyDescent="0.25">
      <c r="A394" s="76"/>
      <c r="B394" s="77"/>
      <c r="C394" s="77"/>
      <c r="D394" s="77"/>
      <c r="E394" s="77"/>
      <c r="F394" s="79"/>
      <c r="G394" s="76"/>
    </row>
    <row r="395" spans="1:7" customFormat="1" hidden="1" x14ac:dyDescent="0.25">
      <c r="A395" s="76"/>
      <c r="B395" s="77"/>
      <c r="C395" s="77"/>
      <c r="D395" s="77"/>
      <c r="E395" s="77"/>
      <c r="F395" s="79"/>
      <c r="G395" s="76"/>
    </row>
    <row r="396" spans="1:7" customFormat="1" hidden="1" x14ac:dyDescent="0.25">
      <c r="A396" s="76"/>
      <c r="B396" s="77"/>
      <c r="C396" s="77"/>
      <c r="D396" s="77"/>
      <c r="E396" s="77"/>
      <c r="F396" s="79"/>
      <c r="G396" s="76"/>
    </row>
    <row r="397" spans="1:7" customFormat="1" hidden="1" x14ac:dyDescent="0.25">
      <c r="A397" s="76"/>
      <c r="B397" s="77"/>
      <c r="C397" s="77"/>
      <c r="D397" s="77"/>
      <c r="E397" s="77"/>
      <c r="F397" s="79"/>
      <c r="G397" s="76"/>
    </row>
    <row r="398" spans="1:7" customFormat="1" hidden="1" x14ac:dyDescent="0.25">
      <c r="A398" s="76"/>
      <c r="B398" s="77"/>
      <c r="C398" s="77"/>
      <c r="D398" s="77"/>
      <c r="E398" s="77"/>
      <c r="F398" s="79"/>
      <c r="G398" s="76"/>
    </row>
    <row r="399" spans="1:7" customFormat="1" hidden="1" x14ac:dyDescent="0.25">
      <c r="A399" s="76"/>
      <c r="B399" s="77"/>
      <c r="C399" s="77"/>
      <c r="D399" s="77"/>
      <c r="E399" s="77"/>
      <c r="F399" s="79"/>
      <c r="G399" s="76"/>
    </row>
    <row r="400" spans="1:7" customFormat="1" hidden="1" x14ac:dyDescent="0.25">
      <c r="A400" s="76"/>
      <c r="B400" s="77"/>
      <c r="C400" s="77"/>
      <c r="D400" s="77"/>
      <c r="E400" s="77"/>
      <c r="F400" s="79"/>
      <c r="G400" s="76"/>
    </row>
    <row r="401" spans="1:7" customFormat="1" hidden="1" x14ac:dyDescent="0.25">
      <c r="A401" s="76"/>
      <c r="B401" s="77"/>
      <c r="C401" s="77"/>
      <c r="D401" s="77"/>
      <c r="E401" s="77"/>
      <c r="F401" s="79"/>
      <c r="G401" s="76"/>
    </row>
    <row r="402" spans="1:7" customFormat="1" hidden="1" x14ac:dyDescent="0.25">
      <c r="A402" s="76"/>
      <c r="B402" s="77"/>
      <c r="C402" s="77"/>
      <c r="D402" s="77"/>
      <c r="E402" s="77"/>
      <c r="F402" s="79"/>
      <c r="G402" s="76"/>
    </row>
    <row r="403" spans="1:7" customFormat="1" hidden="1" x14ac:dyDescent="0.25">
      <c r="A403" s="76"/>
      <c r="B403" s="77"/>
      <c r="C403" s="77"/>
      <c r="D403" s="77"/>
      <c r="E403" s="77"/>
      <c r="F403" s="79"/>
      <c r="G403" s="76"/>
    </row>
    <row r="404" spans="1:7" customFormat="1" hidden="1" x14ac:dyDescent="0.25">
      <c r="A404" s="76"/>
      <c r="B404" s="77"/>
      <c r="C404" s="77"/>
      <c r="D404" s="77"/>
      <c r="E404" s="77"/>
      <c r="F404" s="79"/>
      <c r="G404" s="76"/>
    </row>
    <row r="405" spans="1:7" customFormat="1" hidden="1" x14ac:dyDescent="0.25">
      <c r="A405" s="76"/>
      <c r="B405" s="77"/>
      <c r="C405" s="77"/>
      <c r="D405" s="77"/>
      <c r="E405" s="77"/>
      <c r="F405" s="79"/>
      <c r="G405" s="76"/>
    </row>
    <row r="406" spans="1:7" customFormat="1" hidden="1" x14ac:dyDescent="0.25">
      <c r="A406" s="76"/>
      <c r="B406" s="77"/>
      <c r="C406" s="77"/>
      <c r="D406" s="77"/>
      <c r="E406" s="77"/>
      <c r="F406" s="79"/>
      <c r="G406" s="76"/>
    </row>
    <row r="407" spans="1:7" customFormat="1" hidden="1" x14ac:dyDescent="0.25">
      <c r="A407" s="76"/>
      <c r="B407" s="77"/>
      <c r="C407" s="77"/>
      <c r="D407" s="77"/>
      <c r="E407" s="77"/>
      <c r="F407" s="79"/>
      <c r="G407" s="76"/>
    </row>
    <row r="408" spans="1:7" customFormat="1" hidden="1" x14ac:dyDescent="0.25">
      <c r="A408" s="76"/>
      <c r="B408" s="77"/>
      <c r="C408" s="77"/>
      <c r="D408" s="77"/>
      <c r="E408" s="77"/>
      <c r="F408" s="79"/>
      <c r="G408" s="76"/>
    </row>
    <row r="409" spans="1:7" customFormat="1" hidden="1" x14ac:dyDescent="0.25">
      <c r="A409" s="76"/>
      <c r="B409" s="77"/>
      <c r="C409" s="77"/>
      <c r="D409" s="77"/>
      <c r="E409" s="77"/>
      <c r="F409" s="79"/>
      <c r="G409" s="76"/>
    </row>
    <row r="410" spans="1:7" customFormat="1" hidden="1" x14ac:dyDescent="0.25">
      <c r="A410" s="76"/>
      <c r="B410" s="77"/>
      <c r="C410" s="77"/>
      <c r="D410" s="77"/>
      <c r="E410" s="77"/>
      <c r="F410" s="79"/>
      <c r="G410" s="76"/>
    </row>
    <row r="411" spans="1:7" customFormat="1" hidden="1" x14ac:dyDescent="0.25">
      <c r="A411" s="76"/>
      <c r="B411" s="77"/>
      <c r="C411" s="77"/>
      <c r="D411" s="77"/>
      <c r="E411" s="77"/>
      <c r="F411" s="79"/>
      <c r="G411" s="76"/>
    </row>
    <row r="412" spans="1:7" customFormat="1" hidden="1" x14ac:dyDescent="0.25">
      <c r="A412" s="76"/>
      <c r="B412" s="77"/>
      <c r="C412" s="77"/>
      <c r="D412" s="77"/>
      <c r="E412" s="77"/>
      <c r="F412" s="79"/>
      <c r="G412" s="76"/>
    </row>
    <row r="413" spans="1:7" customFormat="1" hidden="1" x14ac:dyDescent="0.25">
      <c r="A413" s="76"/>
      <c r="B413" s="77"/>
      <c r="C413" s="77"/>
      <c r="D413" s="77"/>
      <c r="E413" s="77"/>
      <c r="F413" s="79"/>
      <c r="G413" s="76"/>
    </row>
    <row r="414" spans="1:7" customFormat="1" hidden="1" x14ac:dyDescent="0.25">
      <c r="A414" s="76"/>
      <c r="B414" s="77"/>
      <c r="C414" s="77"/>
      <c r="D414" s="77"/>
      <c r="E414" s="77"/>
      <c r="F414" s="79"/>
      <c r="G414" s="76"/>
    </row>
    <row r="415" spans="1:7" customFormat="1" hidden="1" x14ac:dyDescent="0.25">
      <c r="A415" s="76"/>
      <c r="B415" s="77"/>
      <c r="C415" s="77"/>
      <c r="D415" s="77"/>
      <c r="E415" s="77"/>
      <c r="F415" s="79"/>
      <c r="G415" s="76"/>
    </row>
    <row r="416" spans="1:7" customFormat="1" hidden="1" x14ac:dyDescent="0.25">
      <c r="A416" s="76"/>
      <c r="B416" s="77"/>
      <c r="C416" s="77"/>
      <c r="D416" s="77"/>
      <c r="E416" s="77"/>
      <c r="F416" s="79"/>
      <c r="G416" s="76"/>
    </row>
    <row r="417" spans="1:7" customFormat="1" hidden="1" x14ac:dyDescent="0.25">
      <c r="A417" s="76"/>
      <c r="B417" s="77"/>
      <c r="C417" s="77"/>
      <c r="D417" s="77"/>
      <c r="E417" s="77"/>
      <c r="F417" s="79"/>
      <c r="G417" s="76"/>
    </row>
    <row r="418" spans="1:7" customFormat="1" hidden="1" x14ac:dyDescent="0.25">
      <c r="A418" s="76"/>
      <c r="B418" s="77"/>
      <c r="C418" s="77"/>
      <c r="D418" s="77"/>
      <c r="E418" s="77"/>
      <c r="F418" s="79"/>
      <c r="G418" s="76"/>
    </row>
    <row r="419" spans="1:7" customFormat="1" hidden="1" x14ac:dyDescent="0.25">
      <c r="A419" s="76"/>
      <c r="B419" s="77"/>
      <c r="C419" s="77"/>
      <c r="D419" s="77"/>
      <c r="E419" s="77"/>
      <c r="F419" s="79"/>
      <c r="G419" s="76"/>
    </row>
    <row r="420" spans="1:7" customFormat="1" hidden="1" x14ac:dyDescent="0.25">
      <c r="A420" s="76"/>
      <c r="B420" s="77"/>
      <c r="C420" s="77"/>
      <c r="D420" s="77"/>
      <c r="E420" s="77"/>
      <c r="F420" s="79"/>
      <c r="G420" s="76"/>
    </row>
    <row r="421" spans="1:7" customFormat="1" hidden="1" x14ac:dyDescent="0.25">
      <c r="A421" s="76"/>
      <c r="B421" s="77"/>
      <c r="C421" s="77"/>
      <c r="D421" s="77"/>
      <c r="E421" s="77"/>
      <c r="F421" s="79"/>
      <c r="G421" s="76"/>
    </row>
    <row r="422" spans="1:7" customFormat="1" hidden="1" x14ac:dyDescent="0.25">
      <c r="A422" s="76"/>
      <c r="B422" s="77"/>
      <c r="C422" s="77"/>
      <c r="D422" s="77"/>
      <c r="E422" s="77"/>
      <c r="F422" s="79"/>
      <c r="G422" s="76"/>
    </row>
    <row r="423" spans="1:7" customFormat="1" hidden="1" x14ac:dyDescent="0.25">
      <c r="A423" s="76"/>
      <c r="B423" s="77"/>
      <c r="C423" s="77"/>
      <c r="D423" s="77"/>
      <c r="E423" s="77"/>
      <c r="F423" s="79"/>
      <c r="G423" s="76"/>
    </row>
    <row r="424" spans="1:7" customFormat="1" hidden="1" x14ac:dyDescent="0.25">
      <c r="A424" s="76"/>
      <c r="B424" s="77"/>
      <c r="C424" s="77"/>
      <c r="D424" s="77"/>
      <c r="E424" s="77"/>
      <c r="F424" s="79"/>
      <c r="G424" s="76"/>
    </row>
    <row r="425" spans="1:7" customFormat="1" hidden="1" x14ac:dyDescent="0.25">
      <c r="A425" s="76"/>
      <c r="B425" s="77"/>
      <c r="C425" s="77"/>
      <c r="D425" s="77"/>
      <c r="E425" s="77"/>
      <c r="F425" s="79"/>
      <c r="G425" s="76"/>
    </row>
    <row r="426" spans="1:7" customFormat="1" hidden="1" x14ac:dyDescent="0.25">
      <c r="A426" s="76"/>
      <c r="B426" s="77"/>
      <c r="C426" s="77"/>
      <c r="D426" s="77"/>
      <c r="E426" s="77"/>
      <c r="F426" s="79"/>
      <c r="G426" s="76"/>
    </row>
    <row r="427" spans="1:7" customFormat="1" hidden="1" x14ac:dyDescent="0.25">
      <c r="A427" s="76"/>
      <c r="B427" s="77"/>
      <c r="C427" s="77"/>
      <c r="D427" s="77"/>
      <c r="E427" s="77"/>
      <c r="F427" s="79"/>
      <c r="G427" s="76"/>
    </row>
    <row r="428" spans="1:7" customFormat="1" hidden="1" x14ac:dyDescent="0.25">
      <c r="A428" s="76"/>
      <c r="B428" s="77"/>
      <c r="C428" s="77"/>
      <c r="D428" s="77"/>
      <c r="E428" s="77"/>
      <c r="F428" s="79"/>
      <c r="G428" s="76"/>
    </row>
    <row r="429" spans="1:7" customFormat="1" hidden="1" x14ac:dyDescent="0.25">
      <c r="A429" s="76"/>
      <c r="B429" s="77"/>
      <c r="C429" s="77"/>
      <c r="D429" s="77"/>
      <c r="E429" s="77"/>
      <c r="F429" s="79"/>
      <c r="G429" s="76"/>
    </row>
    <row r="430" spans="1:7" customFormat="1" hidden="1" x14ac:dyDescent="0.25">
      <c r="A430" s="76"/>
      <c r="B430" s="77"/>
      <c r="C430" s="77"/>
      <c r="D430" s="77"/>
      <c r="E430" s="77"/>
      <c r="F430" s="79"/>
      <c r="G430" s="76"/>
    </row>
    <row r="431" spans="1:7" customFormat="1" hidden="1" x14ac:dyDescent="0.25">
      <c r="A431" s="76"/>
      <c r="B431" s="77"/>
      <c r="C431" s="77"/>
      <c r="D431" s="77"/>
      <c r="E431" s="77"/>
      <c r="F431" s="79"/>
      <c r="G431" s="76"/>
    </row>
    <row r="432" spans="1:7" customFormat="1" hidden="1" x14ac:dyDescent="0.25">
      <c r="A432" s="76"/>
      <c r="B432" s="77"/>
      <c r="C432" s="77"/>
      <c r="D432" s="77"/>
      <c r="E432" s="77"/>
      <c r="F432" s="79"/>
      <c r="G432" s="76"/>
    </row>
    <row r="433" spans="1:7" customFormat="1" hidden="1" x14ac:dyDescent="0.25">
      <c r="A433" s="76"/>
      <c r="B433" s="77"/>
      <c r="C433" s="77"/>
      <c r="D433" s="77"/>
      <c r="E433" s="77"/>
      <c r="F433" s="79"/>
      <c r="G433" s="76"/>
    </row>
    <row r="434" spans="1:7" customFormat="1" hidden="1" x14ac:dyDescent="0.25">
      <c r="A434" s="76"/>
      <c r="B434" s="77"/>
      <c r="C434" s="77"/>
      <c r="D434" s="77"/>
      <c r="E434" s="77"/>
      <c r="F434" s="79"/>
      <c r="G434" s="76"/>
    </row>
    <row r="435" spans="1:7" customFormat="1" hidden="1" x14ac:dyDescent="0.25">
      <c r="A435" s="76"/>
      <c r="B435" s="77"/>
      <c r="C435" s="77"/>
      <c r="D435" s="77"/>
      <c r="E435" s="77"/>
      <c r="F435" s="79"/>
      <c r="G435" s="76"/>
    </row>
    <row r="436" spans="1:7" customFormat="1" hidden="1" x14ac:dyDescent="0.25">
      <c r="A436" s="76"/>
      <c r="B436" s="77"/>
      <c r="C436" s="77"/>
      <c r="D436" s="77"/>
      <c r="E436" s="77"/>
      <c r="F436" s="79"/>
      <c r="G436" s="76"/>
    </row>
    <row r="437" spans="1:7" customFormat="1" hidden="1" x14ac:dyDescent="0.25">
      <c r="A437" s="76"/>
      <c r="B437" s="77"/>
      <c r="C437" s="77"/>
      <c r="D437" s="77"/>
      <c r="E437" s="77"/>
      <c r="F437" s="79"/>
      <c r="G437" s="76"/>
    </row>
    <row r="438" spans="1:7" customFormat="1" hidden="1" x14ac:dyDescent="0.25">
      <c r="A438" s="76"/>
      <c r="B438" s="77"/>
      <c r="C438" s="77"/>
      <c r="D438" s="77"/>
      <c r="E438" s="77"/>
      <c r="F438" s="79"/>
      <c r="G438" s="76"/>
    </row>
    <row r="439" spans="1:7" customFormat="1" hidden="1" x14ac:dyDescent="0.25">
      <c r="A439" s="76"/>
      <c r="B439" s="77"/>
      <c r="C439" s="77"/>
      <c r="D439" s="77"/>
      <c r="E439" s="77"/>
      <c r="F439" s="79"/>
      <c r="G439" s="76"/>
    </row>
    <row r="440" spans="1:7" customFormat="1" hidden="1" x14ac:dyDescent="0.25">
      <c r="A440" s="76"/>
      <c r="B440" s="77"/>
      <c r="C440" s="77"/>
      <c r="D440" s="77"/>
      <c r="E440" s="77"/>
      <c r="F440" s="79"/>
      <c r="G440" s="76"/>
    </row>
    <row r="441" spans="1:7" customFormat="1" hidden="1" x14ac:dyDescent="0.25">
      <c r="A441" s="76"/>
      <c r="B441" s="77"/>
      <c r="C441" s="77"/>
      <c r="D441" s="77"/>
      <c r="E441" s="77"/>
      <c r="F441" s="79"/>
      <c r="G441" s="76"/>
    </row>
    <row r="442" spans="1:7" customFormat="1" hidden="1" x14ac:dyDescent="0.25">
      <c r="A442" s="76"/>
      <c r="B442" s="77"/>
      <c r="C442" s="77"/>
      <c r="D442" s="77"/>
      <c r="E442" s="77"/>
      <c r="F442" s="79"/>
      <c r="G442" s="76"/>
    </row>
    <row r="443" spans="1:7" customFormat="1" hidden="1" x14ac:dyDescent="0.25">
      <c r="A443" s="76"/>
      <c r="B443" s="77"/>
      <c r="C443" s="77"/>
      <c r="D443" s="77"/>
      <c r="E443" s="77"/>
      <c r="F443" s="79"/>
      <c r="G443" s="76"/>
    </row>
    <row r="444" spans="1:7" customFormat="1" hidden="1" x14ac:dyDescent="0.25">
      <c r="A444" s="76"/>
      <c r="B444" s="77"/>
      <c r="C444" s="77"/>
      <c r="D444" s="77"/>
      <c r="E444" s="77"/>
      <c r="F444" s="79"/>
      <c r="G444" s="76"/>
    </row>
    <row r="445" spans="1:7" customFormat="1" hidden="1" x14ac:dyDescent="0.25">
      <c r="A445" s="76"/>
      <c r="B445" s="77"/>
      <c r="C445" s="77"/>
      <c r="D445" s="77"/>
      <c r="E445" s="77"/>
      <c r="F445" s="79"/>
      <c r="G445" s="76"/>
    </row>
    <row r="446" spans="1:7" customFormat="1" hidden="1" x14ac:dyDescent="0.25">
      <c r="A446" s="76"/>
      <c r="B446" s="77"/>
      <c r="C446" s="77"/>
      <c r="D446" s="77"/>
      <c r="E446" s="77"/>
      <c r="F446" s="79"/>
      <c r="G446" s="76"/>
    </row>
    <row r="447" spans="1:7" customFormat="1" hidden="1" x14ac:dyDescent="0.25">
      <c r="A447" s="76"/>
      <c r="B447" s="77"/>
      <c r="C447" s="77"/>
      <c r="D447" s="77"/>
      <c r="E447" s="77"/>
      <c r="F447" s="79"/>
      <c r="G447" s="76"/>
    </row>
    <row r="448" spans="1:7" customFormat="1" hidden="1" x14ac:dyDescent="0.25">
      <c r="A448" s="76"/>
      <c r="B448" s="77"/>
      <c r="C448" s="77"/>
      <c r="D448" s="77"/>
      <c r="E448" s="77"/>
      <c r="F448" s="79"/>
      <c r="G448" s="76"/>
    </row>
    <row r="449" spans="1:7" customFormat="1" hidden="1" x14ac:dyDescent="0.25">
      <c r="A449" s="76"/>
      <c r="B449" s="77"/>
      <c r="C449" s="77"/>
      <c r="D449" s="77"/>
      <c r="E449" s="77"/>
      <c r="F449" s="79"/>
      <c r="G449" s="76"/>
    </row>
    <row r="450" spans="1:7" customFormat="1" hidden="1" x14ac:dyDescent="0.25">
      <c r="A450" s="76"/>
      <c r="B450" s="77"/>
      <c r="C450" s="77"/>
      <c r="D450" s="77"/>
      <c r="E450" s="77"/>
      <c r="F450" s="79"/>
      <c r="G450" s="76"/>
    </row>
    <row r="451" spans="1:7" customFormat="1" hidden="1" x14ac:dyDescent="0.25">
      <c r="A451" s="76"/>
      <c r="B451" s="77"/>
      <c r="C451" s="77"/>
      <c r="D451" s="77"/>
      <c r="E451" s="77"/>
      <c r="F451" s="79"/>
      <c r="G451" s="76"/>
    </row>
    <row r="452" spans="1:7" customFormat="1" hidden="1" x14ac:dyDescent="0.25">
      <c r="A452" s="76"/>
      <c r="B452" s="77"/>
      <c r="C452" s="77"/>
      <c r="D452" s="77"/>
      <c r="E452" s="77"/>
      <c r="F452" s="79"/>
      <c r="G452" s="76"/>
    </row>
    <row r="453" spans="1:7" customFormat="1" hidden="1" x14ac:dyDescent="0.25">
      <c r="A453" s="76"/>
      <c r="B453" s="77"/>
      <c r="C453" s="77"/>
      <c r="D453" s="77"/>
      <c r="E453" s="77"/>
      <c r="F453" s="79"/>
      <c r="G453" s="76"/>
    </row>
    <row r="454" spans="1:7" customFormat="1" hidden="1" x14ac:dyDescent="0.25">
      <c r="A454" s="76"/>
      <c r="B454" s="77"/>
      <c r="C454" s="77"/>
      <c r="D454" s="77"/>
      <c r="E454" s="77"/>
      <c r="F454" s="79"/>
      <c r="G454" s="76"/>
    </row>
    <row r="455" spans="1:7" customFormat="1" hidden="1" x14ac:dyDescent="0.25">
      <c r="A455" s="76"/>
      <c r="B455" s="77"/>
      <c r="C455" s="77"/>
      <c r="D455" s="77"/>
      <c r="E455" s="77"/>
      <c r="F455" s="79"/>
      <c r="G455" s="76"/>
    </row>
    <row r="456" spans="1:7" customFormat="1" hidden="1" x14ac:dyDescent="0.25">
      <c r="A456" s="76"/>
      <c r="B456" s="77"/>
      <c r="C456" s="77"/>
      <c r="D456" s="77"/>
      <c r="E456" s="77"/>
      <c r="F456" s="79"/>
      <c r="G456" s="76"/>
    </row>
    <row r="457" spans="1:7" customFormat="1" hidden="1" x14ac:dyDescent="0.25">
      <c r="A457" s="76"/>
      <c r="B457" s="77"/>
      <c r="C457" s="77"/>
      <c r="D457" s="77"/>
      <c r="E457" s="77"/>
      <c r="F457" s="79"/>
      <c r="G457" s="76"/>
    </row>
    <row r="458" spans="1:7" customFormat="1" hidden="1" x14ac:dyDescent="0.25">
      <c r="A458" s="76"/>
      <c r="B458" s="77"/>
      <c r="C458" s="77"/>
      <c r="D458" s="77"/>
      <c r="E458" s="77"/>
      <c r="F458" s="79"/>
      <c r="G458" s="76"/>
    </row>
    <row r="459" spans="1:7" customFormat="1" hidden="1" x14ac:dyDescent="0.25">
      <c r="A459" s="76"/>
      <c r="B459" s="77"/>
      <c r="C459" s="77"/>
      <c r="D459" s="77"/>
      <c r="E459" s="77"/>
      <c r="F459" s="79"/>
      <c r="G459" s="76"/>
    </row>
    <row r="460" spans="1:7" customFormat="1" hidden="1" x14ac:dyDescent="0.25">
      <c r="A460" s="76"/>
      <c r="B460" s="77"/>
      <c r="C460" s="77"/>
      <c r="D460" s="77"/>
      <c r="E460" s="77"/>
      <c r="F460" s="79"/>
      <c r="G460" s="76"/>
    </row>
    <row r="461" spans="1:7" customFormat="1" hidden="1" x14ac:dyDescent="0.25">
      <c r="A461" s="76"/>
      <c r="B461" s="77"/>
      <c r="C461" s="77"/>
      <c r="D461" s="77"/>
      <c r="E461" s="77"/>
      <c r="F461" s="79"/>
      <c r="G461" s="76"/>
    </row>
    <row r="462" spans="1:7" customFormat="1" hidden="1" x14ac:dyDescent="0.25">
      <c r="A462" s="76"/>
      <c r="B462" s="77"/>
      <c r="C462" s="77"/>
      <c r="D462" s="77"/>
      <c r="E462" s="77"/>
      <c r="F462" s="79"/>
      <c r="G462" s="76"/>
    </row>
    <row r="463" spans="1:7" customFormat="1" hidden="1" x14ac:dyDescent="0.25">
      <c r="A463" s="76"/>
      <c r="B463" s="77"/>
      <c r="C463" s="77"/>
      <c r="D463" s="77"/>
      <c r="E463" s="77"/>
      <c r="F463" s="79"/>
      <c r="G463" s="76"/>
    </row>
    <row r="464" spans="1:7" customFormat="1" hidden="1" x14ac:dyDescent="0.25">
      <c r="A464" s="76"/>
      <c r="B464" s="77"/>
      <c r="C464" s="77"/>
      <c r="D464" s="77"/>
      <c r="E464" s="77"/>
      <c r="F464" s="79"/>
      <c r="G464" s="76"/>
    </row>
    <row r="465" spans="1:7" customFormat="1" hidden="1" x14ac:dyDescent="0.25">
      <c r="A465" s="76"/>
      <c r="B465" s="77"/>
      <c r="C465" s="77"/>
      <c r="D465" s="77"/>
      <c r="E465" s="77"/>
      <c r="F465" s="79"/>
      <c r="G465" s="76"/>
    </row>
    <row r="466" spans="1:7" customFormat="1" hidden="1" x14ac:dyDescent="0.25">
      <c r="A466" s="76"/>
      <c r="B466" s="77"/>
      <c r="C466" s="77"/>
      <c r="D466" s="77"/>
      <c r="E466" s="77"/>
      <c r="F466" s="79"/>
      <c r="G466" s="76"/>
    </row>
    <row r="467" spans="1:7" customFormat="1" hidden="1" x14ac:dyDescent="0.25">
      <c r="A467" s="76"/>
      <c r="B467" s="77"/>
      <c r="C467" s="77"/>
      <c r="D467" s="77"/>
      <c r="E467" s="77"/>
      <c r="F467" s="79"/>
      <c r="G467" s="76"/>
    </row>
    <row r="468" spans="1:7" customFormat="1" hidden="1" x14ac:dyDescent="0.25">
      <c r="A468" s="76"/>
      <c r="B468" s="77"/>
      <c r="C468" s="77"/>
      <c r="D468" s="77"/>
      <c r="E468" s="77"/>
      <c r="F468" s="79"/>
      <c r="G468" s="76"/>
    </row>
    <row r="469" spans="1:7" customFormat="1" hidden="1" x14ac:dyDescent="0.25">
      <c r="A469" s="76"/>
      <c r="B469" s="77"/>
      <c r="C469" s="77"/>
      <c r="D469" s="77"/>
      <c r="E469" s="77"/>
      <c r="F469" s="79"/>
      <c r="G469" s="76"/>
    </row>
    <row r="470" spans="1:7" customFormat="1" hidden="1" x14ac:dyDescent="0.25">
      <c r="A470" s="76"/>
      <c r="B470" s="77"/>
      <c r="C470" s="77"/>
      <c r="D470" s="77"/>
      <c r="E470" s="77"/>
      <c r="F470" s="79"/>
      <c r="G470" s="76"/>
    </row>
    <row r="471" spans="1:7" customFormat="1" hidden="1" x14ac:dyDescent="0.25">
      <c r="A471" s="76"/>
      <c r="B471" s="77"/>
      <c r="C471" s="77"/>
      <c r="D471" s="77"/>
      <c r="E471" s="77"/>
      <c r="F471" s="79"/>
      <c r="G471" s="76"/>
    </row>
    <row r="472" spans="1:7" customFormat="1" hidden="1" x14ac:dyDescent="0.25">
      <c r="A472" s="76"/>
      <c r="B472" s="77"/>
      <c r="C472" s="77"/>
      <c r="D472" s="77"/>
      <c r="E472" s="77"/>
      <c r="F472" s="79"/>
      <c r="G472" s="76"/>
    </row>
    <row r="473" spans="1:7" customFormat="1" hidden="1" x14ac:dyDescent="0.25">
      <c r="A473" s="76"/>
      <c r="B473" s="77"/>
      <c r="C473" s="77"/>
      <c r="D473" s="77"/>
      <c r="E473" s="77"/>
      <c r="F473" s="79"/>
      <c r="G473" s="76"/>
    </row>
    <row r="474" spans="1:7" customFormat="1" hidden="1" x14ac:dyDescent="0.25">
      <c r="A474" s="76"/>
      <c r="B474" s="77"/>
      <c r="C474" s="77"/>
      <c r="D474" s="77"/>
      <c r="E474" s="77"/>
      <c r="F474" s="79"/>
      <c r="G474" s="76"/>
    </row>
    <row r="475" spans="1:7" customFormat="1" hidden="1" x14ac:dyDescent="0.25">
      <c r="A475" s="76"/>
      <c r="B475" s="77"/>
      <c r="C475" s="77"/>
      <c r="D475" s="77"/>
      <c r="E475" s="77"/>
      <c r="F475" s="79"/>
      <c r="G475" s="76"/>
    </row>
    <row r="476" spans="1:7" customFormat="1" hidden="1" x14ac:dyDescent="0.25">
      <c r="A476" s="76"/>
      <c r="B476" s="77"/>
      <c r="C476" s="77"/>
      <c r="D476" s="77"/>
      <c r="E476" s="77"/>
      <c r="F476" s="79"/>
      <c r="G476" s="76"/>
    </row>
    <row r="477" spans="1:7" customFormat="1" hidden="1" x14ac:dyDescent="0.25">
      <c r="A477" s="76"/>
      <c r="B477" s="77"/>
      <c r="C477" s="77"/>
      <c r="D477" s="77"/>
      <c r="E477" s="77"/>
      <c r="F477" s="79"/>
      <c r="G477" s="76"/>
    </row>
    <row r="478" spans="1:7" customFormat="1" hidden="1" x14ac:dyDescent="0.25">
      <c r="A478" s="76"/>
      <c r="B478" s="77"/>
      <c r="C478" s="77"/>
      <c r="D478" s="77"/>
      <c r="E478" s="77"/>
      <c r="F478" s="79"/>
      <c r="G478" s="76"/>
    </row>
    <row r="479" spans="1:7" customFormat="1" hidden="1" x14ac:dyDescent="0.25">
      <c r="A479" s="76"/>
      <c r="B479" s="77"/>
      <c r="C479" s="77"/>
      <c r="D479" s="77"/>
      <c r="E479" s="77"/>
      <c r="F479" s="79"/>
      <c r="G479" s="76"/>
    </row>
    <row r="480" spans="1:7" customFormat="1" hidden="1" x14ac:dyDescent="0.25">
      <c r="A480" s="76"/>
      <c r="B480" s="77"/>
      <c r="C480" s="77"/>
      <c r="D480" s="77"/>
      <c r="E480" s="77"/>
      <c r="F480" s="79"/>
      <c r="G480" s="76"/>
    </row>
    <row r="481" spans="1:7" customFormat="1" hidden="1" x14ac:dyDescent="0.25">
      <c r="A481" s="76"/>
      <c r="B481" s="77"/>
      <c r="C481" s="77"/>
      <c r="D481" s="77"/>
      <c r="E481" s="77"/>
      <c r="F481" s="79"/>
      <c r="G481" s="76"/>
    </row>
    <row r="482" spans="1:7" customFormat="1" hidden="1" x14ac:dyDescent="0.25">
      <c r="A482" s="76"/>
      <c r="B482" s="77"/>
      <c r="C482" s="77"/>
      <c r="D482" s="77"/>
      <c r="E482" s="77"/>
      <c r="F482" s="79"/>
      <c r="G482" s="76"/>
    </row>
    <row r="483" spans="1:7" customFormat="1" hidden="1" x14ac:dyDescent="0.25">
      <c r="A483" s="76"/>
      <c r="B483" s="77"/>
      <c r="C483" s="77"/>
      <c r="D483" s="77"/>
      <c r="E483" s="77"/>
      <c r="F483" s="79"/>
      <c r="G483" s="76"/>
    </row>
    <row r="484" spans="1:7" customFormat="1" hidden="1" x14ac:dyDescent="0.25">
      <c r="A484" s="76"/>
      <c r="B484" s="77"/>
      <c r="C484" s="77"/>
      <c r="D484" s="77"/>
      <c r="E484" s="77"/>
      <c r="F484" s="79"/>
      <c r="G484" s="76"/>
    </row>
    <row r="485" spans="1:7" customFormat="1" hidden="1" x14ac:dyDescent="0.25">
      <c r="A485" s="76"/>
      <c r="B485" s="77"/>
      <c r="C485" s="77"/>
      <c r="D485" s="77"/>
      <c r="E485" s="77"/>
      <c r="F485" s="79"/>
      <c r="G485" s="76"/>
    </row>
    <row r="486" spans="1:7" customFormat="1" hidden="1" x14ac:dyDescent="0.25">
      <c r="A486" s="76"/>
      <c r="B486" s="77"/>
      <c r="C486" s="77"/>
      <c r="D486" s="77"/>
      <c r="E486" s="77"/>
      <c r="F486" s="79"/>
      <c r="G486" s="76"/>
    </row>
    <row r="487" spans="1:7" customFormat="1" hidden="1" x14ac:dyDescent="0.25">
      <c r="A487" s="76"/>
      <c r="B487" s="77"/>
      <c r="C487" s="77"/>
      <c r="D487" s="77"/>
      <c r="E487" s="77"/>
      <c r="F487" s="79"/>
      <c r="G487" s="76"/>
    </row>
    <row r="488" spans="1:7" customFormat="1" hidden="1" x14ac:dyDescent="0.25">
      <c r="A488" s="76"/>
      <c r="B488" s="77"/>
      <c r="C488" s="77"/>
      <c r="D488" s="77"/>
      <c r="E488" s="77"/>
      <c r="F488" s="79"/>
      <c r="G488" s="76"/>
    </row>
    <row r="489" spans="1:7" customFormat="1" hidden="1" x14ac:dyDescent="0.25">
      <c r="A489" s="76"/>
      <c r="B489" s="77"/>
      <c r="C489" s="77"/>
      <c r="D489" s="77"/>
      <c r="E489" s="77"/>
      <c r="F489" s="79"/>
      <c r="G489" s="76"/>
    </row>
    <row r="490" spans="1:7" customFormat="1" hidden="1" x14ac:dyDescent="0.25">
      <c r="A490" s="76"/>
      <c r="B490" s="77"/>
      <c r="C490" s="77"/>
      <c r="D490" s="77"/>
      <c r="E490" s="77"/>
      <c r="F490" s="79"/>
      <c r="G490" s="76"/>
    </row>
    <row r="491" spans="1:7" customFormat="1" hidden="1" x14ac:dyDescent="0.25">
      <c r="A491" s="76"/>
      <c r="B491" s="77"/>
      <c r="C491" s="77"/>
      <c r="D491" s="77"/>
      <c r="E491" s="77"/>
      <c r="F491" s="79"/>
      <c r="G491" s="76"/>
    </row>
    <row r="492" spans="1:7" customFormat="1" hidden="1" x14ac:dyDescent="0.25">
      <c r="A492" s="76"/>
      <c r="B492" s="77"/>
      <c r="C492" s="77"/>
      <c r="D492" s="77"/>
      <c r="E492" s="77"/>
      <c r="F492" s="79"/>
      <c r="G492" s="76"/>
    </row>
    <row r="493" spans="1:7" customFormat="1" hidden="1" x14ac:dyDescent="0.25">
      <c r="A493" s="76"/>
      <c r="B493" s="77"/>
      <c r="C493" s="77"/>
      <c r="D493" s="77"/>
      <c r="E493" s="77"/>
      <c r="F493" s="79"/>
      <c r="G493" s="76"/>
    </row>
    <row r="494" spans="1:7" customFormat="1" hidden="1" x14ac:dyDescent="0.25">
      <c r="A494" s="76"/>
      <c r="B494" s="77"/>
      <c r="C494" s="77"/>
      <c r="D494" s="77"/>
      <c r="E494" s="77"/>
      <c r="F494" s="79"/>
      <c r="G494" s="76"/>
    </row>
    <row r="495" spans="1:7" customFormat="1" hidden="1" x14ac:dyDescent="0.25">
      <c r="A495" s="76"/>
      <c r="B495" s="77"/>
      <c r="C495" s="77"/>
      <c r="D495" s="77"/>
      <c r="E495" s="77"/>
      <c r="F495" s="79"/>
      <c r="G495" s="76"/>
    </row>
    <row r="496" spans="1:7" customFormat="1" hidden="1" x14ac:dyDescent="0.25">
      <c r="A496" s="76"/>
      <c r="B496" s="77"/>
      <c r="C496" s="77"/>
      <c r="D496" s="77"/>
      <c r="E496" s="77"/>
      <c r="F496" s="79"/>
      <c r="G496" s="76"/>
    </row>
    <row r="497" spans="1:7" customFormat="1" hidden="1" x14ac:dyDescent="0.25">
      <c r="A497" s="76"/>
      <c r="B497" s="77"/>
      <c r="C497" s="77"/>
      <c r="D497" s="77"/>
      <c r="E497" s="77"/>
      <c r="F497" s="79"/>
      <c r="G497" s="76"/>
    </row>
    <row r="498" spans="1:7" customFormat="1" hidden="1" x14ac:dyDescent="0.25">
      <c r="A498" s="76"/>
      <c r="B498" s="77"/>
      <c r="C498" s="77"/>
      <c r="D498" s="77"/>
      <c r="E498" s="77"/>
      <c r="F498" s="79"/>
      <c r="G498" s="76"/>
    </row>
    <row r="499" spans="1:7" customFormat="1" hidden="1" x14ac:dyDescent="0.25">
      <c r="A499" s="76"/>
      <c r="B499" s="77"/>
      <c r="C499" s="77"/>
      <c r="D499" s="77"/>
      <c r="E499" s="77"/>
      <c r="F499" s="79"/>
      <c r="G499" s="76"/>
    </row>
    <row r="500" spans="1:7" customFormat="1" hidden="1" x14ac:dyDescent="0.25">
      <c r="A500" s="76"/>
      <c r="B500" s="77"/>
      <c r="C500" s="77"/>
      <c r="D500" s="77"/>
      <c r="E500" s="77"/>
      <c r="F500" s="79"/>
      <c r="G500" s="76"/>
    </row>
    <row r="501" spans="1:7" customFormat="1" hidden="1" x14ac:dyDescent="0.25">
      <c r="A501" s="76"/>
      <c r="B501" s="77"/>
      <c r="C501" s="77"/>
      <c r="D501" s="77"/>
      <c r="E501" s="77"/>
      <c r="F501" s="79"/>
      <c r="G501" s="76"/>
    </row>
    <row r="502" spans="1:7" customFormat="1" hidden="1" x14ac:dyDescent="0.25">
      <c r="A502" s="76"/>
      <c r="B502" s="77"/>
      <c r="C502" s="77"/>
      <c r="D502" s="77"/>
      <c r="E502" s="77"/>
      <c r="F502" s="79"/>
      <c r="G502" s="76"/>
    </row>
    <row r="503" spans="1:7" customFormat="1" hidden="1" x14ac:dyDescent="0.25">
      <c r="A503" s="76"/>
      <c r="B503" s="77"/>
      <c r="C503" s="77"/>
      <c r="D503" s="77"/>
      <c r="E503" s="77"/>
      <c r="F503" s="79"/>
      <c r="G503" s="76"/>
    </row>
    <row r="504" spans="1:7" customFormat="1" hidden="1" x14ac:dyDescent="0.25">
      <c r="A504" s="76"/>
      <c r="B504" s="77"/>
      <c r="C504" s="77"/>
      <c r="D504" s="77"/>
      <c r="E504" s="77"/>
      <c r="F504" s="79"/>
      <c r="G504" s="76"/>
    </row>
    <row r="505" spans="1:7" customFormat="1" hidden="1" x14ac:dyDescent="0.25">
      <c r="A505" s="76"/>
      <c r="B505" s="77"/>
      <c r="C505" s="77"/>
      <c r="D505" s="77"/>
      <c r="E505" s="77"/>
      <c r="F505" s="79"/>
      <c r="G505" s="76"/>
    </row>
    <row r="506" spans="1:7" customFormat="1" hidden="1" x14ac:dyDescent="0.25">
      <c r="A506" s="76"/>
      <c r="B506" s="77"/>
      <c r="C506" s="77"/>
      <c r="D506" s="77"/>
      <c r="E506" s="77"/>
      <c r="F506" s="79"/>
      <c r="G506" s="76"/>
    </row>
    <row r="507" spans="1:7" customFormat="1" hidden="1" x14ac:dyDescent="0.25">
      <c r="A507" s="76"/>
      <c r="B507" s="77"/>
      <c r="C507" s="77"/>
      <c r="D507" s="77"/>
      <c r="E507" s="77"/>
      <c r="F507" s="79"/>
      <c r="G507" s="76"/>
    </row>
    <row r="508" spans="1:7" customFormat="1" hidden="1" x14ac:dyDescent="0.25">
      <c r="A508" s="76"/>
      <c r="B508" s="77"/>
      <c r="C508" s="77"/>
      <c r="D508" s="77"/>
      <c r="E508" s="77"/>
      <c r="F508" s="79"/>
      <c r="G508" s="76"/>
    </row>
    <row r="509" spans="1:7" customFormat="1" hidden="1" x14ac:dyDescent="0.25">
      <c r="A509" s="76"/>
      <c r="B509" s="77"/>
      <c r="C509" s="77"/>
      <c r="D509" s="77"/>
      <c r="E509" s="77"/>
      <c r="F509" s="79"/>
      <c r="G509" s="76"/>
    </row>
    <row r="510" spans="1:7" customFormat="1" hidden="1" x14ac:dyDescent="0.25">
      <c r="A510" s="76"/>
      <c r="B510" s="77"/>
      <c r="C510" s="77"/>
      <c r="D510" s="77"/>
      <c r="E510" s="77"/>
      <c r="F510" s="79"/>
      <c r="G510" s="76"/>
    </row>
    <row r="511" spans="1:7" customFormat="1" hidden="1" x14ac:dyDescent="0.25">
      <c r="A511" s="76"/>
      <c r="B511" s="77"/>
      <c r="C511" s="77"/>
      <c r="D511" s="77"/>
      <c r="E511" s="77"/>
      <c r="F511" s="79"/>
      <c r="G511" s="76"/>
    </row>
    <row r="512" spans="1:7" customFormat="1" hidden="1" x14ac:dyDescent="0.25">
      <c r="A512" s="76"/>
      <c r="B512" s="77"/>
      <c r="C512" s="77"/>
      <c r="D512" s="77"/>
      <c r="E512" s="77"/>
      <c r="F512" s="79"/>
      <c r="G512" s="76"/>
    </row>
    <row r="513" spans="1:7" customFormat="1" hidden="1" x14ac:dyDescent="0.25">
      <c r="A513" s="76"/>
      <c r="B513" s="77"/>
      <c r="C513" s="77"/>
      <c r="D513" s="77"/>
      <c r="E513" s="77"/>
      <c r="F513" s="79"/>
      <c r="G513" s="76"/>
    </row>
    <row r="514" spans="1:7" customFormat="1" hidden="1" x14ac:dyDescent="0.25">
      <c r="A514" s="76"/>
      <c r="B514" s="77"/>
      <c r="C514" s="77"/>
      <c r="D514" s="77"/>
      <c r="E514" s="77"/>
      <c r="F514" s="79"/>
      <c r="G514" s="76"/>
    </row>
    <row r="515" spans="1:7" x14ac:dyDescent="0.25"/>
  </sheetData>
  <sheetProtection sheet="1" objects="1" scenarios="1"/>
  <mergeCells count="4">
    <mergeCell ref="A1:G1"/>
    <mergeCell ref="A2:G2"/>
    <mergeCell ref="A3:G3"/>
    <mergeCell ref="B47:D47"/>
  </mergeCells>
  <pageMargins left="0.7" right="0.7" top="0.75" bottom="0.75" header="0.3" footer="0.3"/>
  <pageSetup paperSize="9" scale="65"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1"/>
  <sheetViews>
    <sheetView view="pageBreakPreview" topLeftCell="E3" zoomScale="80" zoomScaleNormal="90" zoomScaleSheetLayoutView="80" workbookViewId="0">
      <selection activeCell="K3" sqref="K3"/>
    </sheetView>
  </sheetViews>
  <sheetFormatPr defaultColWidth="0" defaultRowHeight="15" zeroHeight="1" x14ac:dyDescent="0.25"/>
  <cols>
    <col min="1" max="1" width="9.140625" style="102" customWidth="1"/>
    <col min="2" max="2" width="18" style="102" customWidth="1"/>
    <col min="3" max="3" width="15.140625" style="102" customWidth="1"/>
    <col min="4" max="4" width="18.42578125" style="102" customWidth="1"/>
    <col min="5" max="5" width="21.42578125" style="102" customWidth="1"/>
    <col min="6" max="6" width="21.7109375" style="102" customWidth="1"/>
    <col min="7" max="7" width="18.7109375" style="102" customWidth="1"/>
    <col min="8" max="10" width="19.140625" style="102" customWidth="1"/>
    <col min="11" max="11" width="18" style="102" customWidth="1"/>
    <col min="12" max="16" width="17" style="102" customWidth="1"/>
    <col min="17" max="17" width="25.140625" style="102" customWidth="1"/>
    <col min="18" max="18" width="0" style="102" hidden="1" customWidth="1"/>
    <col min="19" max="16384" width="9.140625" style="102" hidden="1"/>
  </cols>
  <sheetData>
    <row r="1" spans="1:17" s="146" customFormat="1" ht="26.25" x14ac:dyDescent="0.25">
      <c r="A1" s="429" t="s">
        <v>1330</v>
      </c>
      <c r="B1" s="430"/>
      <c r="C1" s="430"/>
      <c r="D1" s="430"/>
      <c r="E1" s="430"/>
      <c r="F1" s="430"/>
      <c r="G1" s="430"/>
      <c r="H1" s="430"/>
      <c r="I1" s="430"/>
      <c r="J1" s="430"/>
      <c r="K1" s="430"/>
      <c r="L1" s="430"/>
      <c r="M1" s="430"/>
      <c r="N1" s="430"/>
      <c r="O1" s="430"/>
      <c r="P1" s="430"/>
      <c r="Q1" s="430"/>
    </row>
    <row r="2" spans="1:17" s="146" customFormat="1" x14ac:dyDescent="0.25">
      <c r="A2" s="431" t="s">
        <v>1922</v>
      </c>
      <c r="B2" s="432"/>
      <c r="C2" s="432"/>
      <c r="D2" s="432"/>
      <c r="E2" s="432"/>
      <c r="F2" s="432"/>
      <c r="G2" s="432"/>
      <c r="H2" s="432"/>
      <c r="I2" s="432"/>
      <c r="J2" s="432"/>
      <c r="K2" s="432"/>
      <c r="L2" s="432"/>
      <c r="M2" s="432"/>
      <c r="N2" s="432"/>
      <c r="O2" s="432"/>
      <c r="P2" s="432"/>
      <c r="Q2" s="432"/>
    </row>
    <row r="3" spans="1:17" ht="75" x14ac:dyDescent="0.25">
      <c r="A3" s="156" t="s">
        <v>1170</v>
      </c>
      <c r="B3" s="156" t="s">
        <v>1152</v>
      </c>
      <c r="C3" s="156" t="s">
        <v>1185</v>
      </c>
      <c r="D3" s="156" t="s">
        <v>1187</v>
      </c>
      <c r="E3" s="156" t="s">
        <v>1188</v>
      </c>
      <c r="F3" s="156" t="s">
        <v>1171</v>
      </c>
      <c r="G3" s="156" t="s">
        <v>1173</v>
      </c>
      <c r="H3" s="156" t="s">
        <v>75</v>
      </c>
      <c r="I3" s="156" t="s">
        <v>1230</v>
      </c>
      <c r="J3" s="156" t="s">
        <v>1231</v>
      </c>
      <c r="K3" s="156" t="s">
        <v>1186</v>
      </c>
      <c r="L3" s="156" t="s">
        <v>1189</v>
      </c>
      <c r="M3" s="157" t="s">
        <v>1207</v>
      </c>
      <c r="N3" s="157" t="s">
        <v>1331</v>
      </c>
      <c r="O3" s="157" t="s">
        <v>1332</v>
      </c>
      <c r="P3" s="157" t="s">
        <v>1232</v>
      </c>
      <c r="Q3" s="157" t="s">
        <v>1172</v>
      </c>
    </row>
    <row r="4" spans="1:17" s="146" customFormat="1" x14ac:dyDescent="0.25">
      <c r="A4" s="151">
        <v>1</v>
      </c>
      <c r="B4" s="154" t="s">
        <v>1597</v>
      </c>
      <c r="C4" s="154" t="s">
        <v>1618</v>
      </c>
      <c r="D4" s="154" t="s">
        <v>1595</v>
      </c>
      <c r="E4" s="154" t="s">
        <v>2126</v>
      </c>
      <c r="F4" s="153" t="s">
        <v>2111</v>
      </c>
      <c r="G4" s="153">
        <v>462333204</v>
      </c>
      <c r="H4" s="153" t="s">
        <v>2095</v>
      </c>
      <c r="I4" s="153" t="s">
        <v>1701</v>
      </c>
      <c r="J4" s="153" t="s">
        <v>1615</v>
      </c>
      <c r="K4" s="153"/>
      <c r="L4" s="153">
        <v>0.12345695999999999</v>
      </c>
      <c r="M4" s="153">
        <v>1.8031999999999999E-2</v>
      </c>
      <c r="N4" s="265">
        <v>0.85394100097718262</v>
      </c>
      <c r="O4" s="153"/>
      <c r="P4" s="153" t="s">
        <v>1615</v>
      </c>
      <c r="Q4" s="158" t="s">
        <v>2134</v>
      </c>
    </row>
    <row r="5" spans="1:17" s="146" customFormat="1" x14ac:dyDescent="0.25">
      <c r="A5" s="151">
        <v>2</v>
      </c>
      <c r="B5" s="154" t="s">
        <v>1597</v>
      </c>
      <c r="C5" s="154" t="s">
        <v>2040</v>
      </c>
      <c r="D5" s="154" t="s">
        <v>1813</v>
      </c>
      <c r="E5" s="154" t="s">
        <v>2041</v>
      </c>
      <c r="F5" s="153" t="s">
        <v>2042</v>
      </c>
      <c r="G5" s="153">
        <v>442141201</v>
      </c>
      <c r="H5" s="153" t="s">
        <v>2065</v>
      </c>
      <c r="I5" s="153" t="s">
        <v>1701</v>
      </c>
      <c r="J5" s="153" t="s">
        <v>1615</v>
      </c>
      <c r="K5" s="153"/>
      <c r="L5" s="153">
        <v>7.8729999999999931</v>
      </c>
      <c r="M5" s="153">
        <v>3.0530400000000002</v>
      </c>
      <c r="N5" s="265">
        <v>0.61221389559253103</v>
      </c>
      <c r="O5" s="153"/>
      <c r="P5" s="153" t="s">
        <v>1615</v>
      </c>
      <c r="Q5" s="158" t="s">
        <v>2134</v>
      </c>
    </row>
    <row r="6" spans="1:17" s="146" customFormat="1" x14ac:dyDescent="0.25">
      <c r="A6" s="151">
        <v>3</v>
      </c>
      <c r="B6" s="154" t="s">
        <v>1597</v>
      </c>
      <c r="C6" s="154" t="s">
        <v>1618</v>
      </c>
      <c r="D6" s="154" t="s">
        <v>1595</v>
      </c>
      <c r="E6" s="154" t="s">
        <v>2125</v>
      </c>
      <c r="F6" s="153" t="s">
        <v>2108</v>
      </c>
      <c r="G6" s="153">
        <v>462321204</v>
      </c>
      <c r="H6" s="153" t="s">
        <v>2092</v>
      </c>
      <c r="I6" s="153" t="s">
        <v>1701</v>
      </c>
      <c r="J6" s="153" t="s">
        <v>1615</v>
      </c>
      <c r="K6" s="153"/>
      <c r="L6" s="153">
        <v>0.13200000000000001</v>
      </c>
      <c r="M6" s="153">
        <v>5.9825000000000204E-2</v>
      </c>
      <c r="N6" s="265">
        <v>0.54678030303030145</v>
      </c>
      <c r="O6" s="153"/>
      <c r="P6" s="153" t="s">
        <v>1615</v>
      </c>
      <c r="Q6" s="158" t="s">
        <v>2134</v>
      </c>
    </row>
    <row r="7" spans="1:17" s="146" customFormat="1" x14ac:dyDescent="0.25">
      <c r="A7" s="151">
        <v>4</v>
      </c>
      <c r="B7" s="154" t="s">
        <v>1597</v>
      </c>
      <c r="C7" s="154" t="s">
        <v>2040</v>
      </c>
      <c r="D7" s="154" t="s">
        <v>1811</v>
      </c>
      <c r="E7" s="154" t="s">
        <v>2043</v>
      </c>
      <c r="F7" s="153" t="s">
        <v>2044</v>
      </c>
      <c r="G7" s="153">
        <v>442212203</v>
      </c>
      <c r="H7" s="153" t="s">
        <v>2066</v>
      </c>
      <c r="I7" s="153" t="s">
        <v>1701</v>
      </c>
      <c r="J7" s="153" t="s">
        <v>1615</v>
      </c>
      <c r="K7" s="153"/>
      <c r="L7" s="153">
        <v>2.2585999999999999</v>
      </c>
      <c r="M7" s="153">
        <v>1.10988</v>
      </c>
      <c r="N7" s="265">
        <v>0.50859824670149645</v>
      </c>
      <c r="O7" s="153"/>
      <c r="P7" s="153" t="s">
        <v>1615</v>
      </c>
      <c r="Q7" s="158" t="s">
        <v>2134</v>
      </c>
    </row>
    <row r="8" spans="1:17" s="146" customFormat="1" x14ac:dyDescent="0.25">
      <c r="A8" s="151">
        <v>5</v>
      </c>
      <c r="B8" s="154" t="s">
        <v>1597</v>
      </c>
      <c r="C8" s="154" t="s">
        <v>2040</v>
      </c>
      <c r="D8" s="154" t="s">
        <v>1813</v>
      </c>
      <c r="E8" s="154" t="s">
        <v>2045</v>
      </c>
      <c r="F8" s="153" t="s">
        <v>2046</v>
      </c>
      <c r="G8" s="153">
        <v>442122203</v>
      </c>
      <c r="H8" s="153" t="s">
        <v>2067</v>
      </c>
      <c r="I8" s="153" t="s">
        <v>1701</v>
      </c>
      <c r="J8" s="153" t="s">
        <v>1615</v>
      </c>
      <c r="K8" s="153"/>
      <c r="L8" s="153">
        <v>3.4610599999999976</v>
      </c>
      <c r="M8" s="153">
        <v>1.7674000000000001</v>
      </c>
      <c r="N8" s="265">
        <v>0.48934719421217737</v>
      </c>
      <c r="O8" s="153"/>
      <c r="P8" s="153" t="s">
        <v>1615</v>
      </c>
      <c r="Q8" s="158" t="s">
        <v>2134</v>
      </c>
    </row>
    <row r="9" spans="1:17" s="146" customFormat="1" x14ac:dyDescent="0.25">
      <c r="A9" s="151">
        <v>6</v>
      </c>
      <c r="B9" s="154" t="s">
        <v>1597</v>
      </c>
      <c r="C9" s="154" t="s">
        <v>2040</v>
      </c>
      <c r="D9" s="154" t="s">
        <v>1813</v>
      </c>
      <c r="E9" s="154" t="s">
        <v>2047</v>
      </c>
      <c r="F9" s="153" t="s">
        <v>2048</v>
      </c>
      <c r="G9" s="153">
        <v>442111104</v>
      </c>
      <c r="H9" s="153" t="s">
        <v>2068</v>
      </c>
      <c r="I9" s="153" t="s">
        <v>1701</v>
      </c>
      <c r="J9" s="153" t="s">
        <v>1615</v>
      </c>
      <c r="K9" s="153"/>
      <c r="L9" s="153">
        <v>9.8208599999999855</v>
      </c>
      <c r="M9" s="153">
        <v>5.1904306</v>
      </c>
      <c r="N9" s="265">
        <v>0.47148919748372264</v>
      </c>
      <c r="O9" s="153"/>
      <c r="P9" s="153" t="s">
        <v>1615</v>
      </c>
      <c r="Q9" s="158" t="s">
        <v>2134</v>
      </c>
    </row>
    <row r="10" spans="1:17" s="146" customFormat="1" x14ac:dyDescent="0.25">
      <c r="A10" s="151">
        <v>7</v>
      </c>
      <c r="B10" s="154" t="s">
        <v>1597</v>
      </c>
      <c r="C10" s="154" t="s">
        <v>1600</v>
      </c>
      <c r="D10" s="154" t="s">
        <v>1577</v>
      </c>
      <c r="E10" s="154" t="s">
        <v>1986</v>
      </c>
      <c r="F10" s="153" t="s">
        <v>1987</v>
      </c>
      <c r="G10" s="153">
        <v>432122302</v>
      </c>
      <c r="H10" s="153" t="s">
        <v>1989</v>
      </c>
      <c r="I10" s="153" t="s">
        <v>1701</v>
      </c>
      <c r="J10" s="153" t="s">
        <v>1615</v>
      </c>
      <c r="K10" s="153"/>
      <c r="L10" s="153">
        <v>2.38</v>
      </c>
      <c r="M10" s="153">
        <v>1.29</v>
      </c>
      <c r="N10" s="265">
        <v>0.45450000000000002</v>
      </c>
      <c r="O10" s="153"/>
      <c r="P10" s="153" t="s">
        <v>1615</v>
      </c>
      <c r="Q10" s="158" t="s">
        <v>2134</v>
      </c>
    </row>
    <row r="11" spans="1:17" s="146" customFormat="1" x14ac:dyDescent="0.25">
      <c r="A11" s="151">
        <v>8</v>
      </c>
      <c r="B11" s="154" t="s">
        <v>1597</v>
      </c>
      <c r="C11" s="154" t="s">
        <v>1600</v>
      </c>
      <c r="D11" s="154" t="s">
        <v>1577</v>
      </c>
      <c r="E11" s="154" t="s">
        <v>1986</v>
      </c>
      <c r="F11" s="153" t="s">
        <v>1991</v>
      </c>
      <c r="G11" s="153">
        <v>432122302</v>
      </c>
      <c r="H11" s="153" t="s">
        <v>1989</v>
      </c>
      <c r="I11" s="153" t="s">
        <v>1701</v>
      </c>
      <c r="J11" s="153" t="s">
        <v>1615</v>
      </c>
      <c r="K11" s="153"/>
      <c r="L11" s="153">
        <v>2.38</v>
      </c>
      <c r="M11" s="153">
        <v>1.29</v>
      </c>
      <c r="N11" s="265">
        <v>0.45450000000000002</v>
      </c>
      <c r="O11" s="153"/>
      <c r="P11" s="153" t="s">
        <v>1615</v>
      </c>
      <c r="Q11" s="158" t="s">
        <v>2134</v>
      </c>
    </row>
    <row r="12" spans="1:17" s="146" customFormat="1" x14ac:dyDescent="0.25">
      <c r="A12" s="151">
        <v>9</v>
      </c>
      <c r="B12" s="154" t="s">
        <v>1597</v>
      </c>
      <c r="C12" s="154" t="s">
        <v>1618</v>
      </c>
      <c r="D12" s="154" t="s">
        <v>1593</v>
      </c>
      <c r="E12" s="154" t="s">
        <v>2121</v>
      </c>
      <c r="F12" s="153" t="s">
        <v>2122</v>
      </c>
      <c r="G12" s="153">
        <v>462131801</v>
      </c>
      <c r="H12" s="153" t="s">
        <v>2105</v>
      </c>
      <c r="I12" s="153" t="s">
        <v>1701</v>
      </c>
      <c r="J12" s="153" t="s">
        <v>1615</v>
      </c>
      <c r="K12" s="153"/>
      <c r="L12" s="153">
        <v>0.41829670399999996</v>
      </c>
      <c r="M12" s="153">
        <v>0.23313600000000137</v>
      </c>
      <c r="N12" s="265">
        <v>0.44265398753894708</v>
      </c>
      <c r="O12" s="153"/>
      <c r="P12" s="153" t="s">
        <v>1615</v>
      </c>
      <c r="Q12" s="158" t="s">
        <v>2134</v>
      </c>
    </row>
    <row r="13" spans="1:17" s="146" customFormat="1" x14ac:dyDescent="0.25">
      <c r="A13" s="151">
        <v>10</v>
      </c>
      <c r="B13" s="154" t="s">
        <v>1597</v>
      </c>
      <c r="C13" s="154" t="s">
        <v>2040</v>
      </c>
      <c r="D13" s="154" t="s">
        <v>1813</v>
      </c>
      <c r="E13" s="154" t="s">
        <v>2049</v>
      </c>
      <c r="F13" s="153" t="s">
        <v>2050</v>
      </c>
      <c r="G13" s="153">
        <v>442152101</v>
      </c>
      <c r="H13" s="153" t="s">
        <v>2069</v>
      </c>
      <c r="I13" s="153" t="s">
        <v>1701</v>
      </c>
      <c r="J13" s="153" t="s">
        <v>1615</v>
      </c>
      <c r="K13" s="153"/>
      <c r="L13" s="153">
        <v>8.7724399999999907</v>
      </c>
      <c r="M13" s="153">
        <v>4.9035000000000002</v>
      </c>
      <c r="N13" s="265">
        <v>0.44103350949108738</v>
      </c>
      <c r="O13" s="153"/>
      <c r="P13" s="153" t="s">
        <v>1615</v>
      </c>
      <c r="Q13" s="158" t="s">
        <v>2134</v>
      </c>
    </row>
    <row r="14" spans="1:17" s="146" customFormat="1" x14ac:dyDescent="0.25">
      <c r="A14" s="151">
        <v>11</v>
      </c>
      <c r="B14" s="154" t="s">
        <v>1597</v>
      </c>
      <c r="C14" s="154" t="s">
        <v>2040</v>
      </c>
      <c r="D14" s="154" t="s">
        <v>1813</v>
      </c>
      <c r="E14" s="154" t="s">
        <v>2045</v>
      </c>
      <c r="F14" s="153" t="s">
        <v>2051</v>
      </c>
      <c r="G14" s="153">
        <v>442121604</v>
      </c>
      <c r="H14" s="153" t="s">
        <v>2070</v>
      </c>
      <c r="I14" s="153" t="s">
        <v>1701</v>
      </c>
      <c r="J14" s="153" t="s">
        <v>1615</v>
      </c>
      <c r="K14" s="153"/>
      <c r="L14" s="153">
        <v>3.9059599999999977</v>
      </c>
      <c r="M14" s="153">
        <v>2.2260089999999999</v>
      </c>
      <c r="N14" s="265">
        <v>0.43009938657845925</v>
      </c>
      <c r="O14" s="153"/>
      <c r="P14" s="153" t="s">
        <v>1615</v>
      </c>
      <c r="Q14" s="158" t="s">
        <v>2134</v>
      </c>
    </row>
    <row r="15" spans="1:17" s="146" customFormat="1" x14ac:dyDescent="0.25">
      <c r="A15" s="151">
        <v>12</v>
      </c>
      <c r="B15" s="154" t="s">
        <v>1597</v>
      </c>
      <c r="C15" s="154" t="s">
        <v>1600</v>
      </c>
      <c r="D15" s="154" t="s">
        <v>1577</v>
      </c>
      <c r="E15" s="154" t="s">
        <v>1973</v>
      </c>
      <c r="F15" s="153" t="s">
        <v>1978</v>
      </c>
      <c r="G15" s="153">
        <v>432114404</v>
      </c>
      <c r="H15" s="153" t="s">
        <v>1980</v>
      </c>
      <c r="I15" s="153" t="s">
        <v>1701</v>
      </c>
      <c r="J15" s="153" t="s">
        <v>1615</v>
      </c>
      <c r="K15" s="153"/>
      <c r="L15" s="153">
        <v>0.745</v>
      </c>
      <c r="M15" s="153">
        <v>0.42</v>
      </c>
      <c r="N15" s="265">
        <v>0.4249</v>
      </c>
      <c r="O15" s="153"/>
      <c r="P15" s="153" t="s">
        <v>1615</v>
      </c>
      <c r="Q15" s="158" t="s">
        <v>2134</v>
      </c>
    </row>
    <row r="16" spans="1:17" s="146" customFormat="1" x14ac:dyDescent="0.25">
      <c r="A16" s="151">
        <v>13</v>
      </c>
      <c r="B16" s="154" t="s">
        <v>1597</v>
      </c>
      <c r="C16" s="154" t="s">
        <v>2040</v>
      </c>
      <c r="D16" s="154" t="s">
        <v>1813</v>
      </c>
      <c r="E16" s="154" t="s">
        <v>2049</v>
      </c>
      <c r="F16" s="153" t="s">
        <v>2050</v>
      </c>
      <c r="G16" s="153">
        <v>442152103</v>
      </c>
      <c r="H16" s="153" t="s">
        <v>2071</v>
      </c>
      <c r="I16" s="153" t="s">
        <v>1701</v>
      </c>
      <c r="J16" s="153" t="s">
        <v>1615</v>
      </c>
      <c r="K16" s="153"/>
      <c r="L16" s="153">
        <v>0.90493999999999941</v>
      </c>
      <c r="M16" s="153">
        <v>0.52939999999999998</v>
      </c>
      <c r="N16" s="265">
        <v>0.41498883903905193</v>
      </c>
      <c r="O16" s="153"/>
      <c r="P16" s="153" t="s">
        <v>1615</v>
      </c>
      <c r="Q16" s="158" t="s">
        <v>2134</v>
      </c>
    </row>
    <row r="17" spans="1:17" s="146" customFormat="1" x14ac:dyDescent="0.25">
      <c r="A17" s="151">
        <v>14</v>
      </c>
      <c r="B17" s="154" t="s">
        <v>1597</v>
      </c>
      <c r="C17" s="154" t="s">
        <v>1600</v>
      </c>
      <c r="D17" s="154" t="s">
        <v>1577</v>
      </c>
      <c r="E17" s="154" t="s">
        <v>1973</v>
      </c>
      <c r="F17" s="153" t="s">
        <v>1981</v>
      </c>
      <c r="G17" s="153">
        <v>432121101</v>
      </c>
      <c r="H17" s="153" t="s">
        <v>1982</v>
      </c>
      <c r="I17" s="153" t="s">
        <v>1701</v>
      </c>
      <c r="J17" s="153" t="s">
        <v>1615</v>
      </c>
      <c r="K17" s="153"/>
      <c r="L17" s="153">
        <v>6.19</v>
      </c>
      <c r="M17" s="153">
        <v>3.62</v>
      </c>
      <c r="N17" s="265">
        <v>0.41399999999999998</v>
      </c>
      <c r="O17" s="153"/>
      <c r="P17" s="153" t="s">
        <v>1615</v>
      </c>
      <c r="Q17" s="158" t="s">
        <v>2134</v>
      </c>
    </row>
    <row r="18" spans="1:17" s="146" customFormat="1" x14ac:dyDescent="0.25">
      <c r="A18" s="151">
        <v>15</v>
      </c>
      <c r="B18" s="154" t="s">
        <v>1597</v>
      </c>
      <c r="C18" s="154" t="s">
        <v>1618</v>
      </c>
      <c r="D18" s="154" t="s">
        <v>1595</v>
      </c>
      <c r="E18" s="154" t="s">
        <v>2110</v>
      </c>
      <c r="F18" s="153" t="s">
        <v>2109</v>
      </c>
      <c r="G18" s="153">
        <v>462314701</v>
      </c>
      <c r="H18" s="153" t="s">
        <v>2093</v>
      </c>
      <c r="I18" s="153" t="s">
        <v>1701</v>
      </c>
      <c r="J18" s="153" t="s">
        <v>1615</v>
      </c>
      <c r="K18" s="153"/>
      <c r="L18" s="153">
        <v>0.31559999999999855</v>
      </c>
      <c r="M18" s="153">
        <v>0.18508100000000058</v>
      </c>
      <c r="N18" s="265">
        <v>0.41355830164765073</v>
      </c>
      <c r="O18" s="153"/>
      <c r="P18" s="153" t="s">
        <v>1615</v>
      </c>
      <c r="Q18" s="158" t="s">
        <v>2134</v>
      </c>
    </row>
    <row r="19" spans="1:17" s="146" customFormat="1" x14ac:dyDescent="0.25">
      <c r="A19" s="151">
        <v>16</v>
      </c>
      <c r="B19" s="154" t="s">
        <v>1597</v>
      </c>
      <c r="C19" s="154" t="s">
        <v>2040</v>
      </c>
      <c r="D19" s="154" t="s">
        <v>1811</v>
      </c>
      <c r="E19" s="154" t="s">
        <v>2043</v>
      </c>
      <c r="F19" s="153" t="s">
        <v>2044</v>
      </c>
      <c r="G19" s="153">
        <v>442212202</v>
      </c>
      <c r="H19" s="153" t="s">
        <v>2072</v>
      </c>
      <c r="I19" s="153" t="s">
        <v>1701</v>
      </c>
      <c r="J19" s="153" t="s">
        <v>1615</v>
      </c>
      <c r="K19" s="153"/>
      <c r="L19" s="153">
        <v>4.1260000000000003</v>
      </c>
      <c r="M19" s="153">
        <v>2.4629599999999998</v>
      </c>
      <c r="N19" s="265">
        <v>0.40306349975763461</v>
      </c>
      <c r="O19" s="153"/>
      <c r="P19" s="153" t="s">
        <v>1615</v>
      </c>
      <c r="Q19" s="158" t="s">
        <v>2134</v>
      </c>
    </row>
    <row r="20" spans="1:17" s="146" customFormat="1" x14ac:dyDescent="0.25">
      <c r="A20" s="151">
        <v>17</v>
      </c>
      <c r="B20" s="154" t="s">
        <v>1597</v>
      </c>
      <c r="C20" s="154" t="s">
        <v>2040</v>
      </c>
      <c r="D20" s="154" t="s">
        <v>1811</v>
      </c>
      <c r="E20" s="154" t="s">
        <v>2052</v>
      </c>
      <c r="F20" s="153" t="s">
        <v>2053</v>
      </c>
      <c r="G20" s="153">
        <v>432432504</v>
      </c>
      <c r="H20" s="153" t="s">
        <v>2053</v>
      </c>
      <c r="I20" s="153" t="s">
        <v>1701</v>
      </c>
      <c r="J20" s="153" t="s">
        <v>1615</v>
      </c>
      <c r="K20" s="153"/>
      <c r="L20" s="153">
        <v>1.4551499999999991</v>
      </c>
      <c r="M20" s="153">
        <v>0.87919000000000003</v>
      </c>
      <c r="N20" s="265">
        <v>0.39580799230319857</v>
      </c>
      <c r="O20" s="153"/>
      <c r="P20" s="153" t="s">
        <v>1615</v>
      </c>
      <c r="Q20" s="158" t="s">
        <v>2134</v>
      </c>
    </row>
    <row r="21" spans="1:17" s="146" customFormat="1" x14ac:dyDescent="0.25">
      <c r="A21" s="151">
        <v>18</v>
      </c>
      <c r="B21" s="154" t="s">
        <v>1597</v>
      </c>
      <c r="C21" s="154" t="s">
        <v>2040</v>
      </c>
      <c r="D21" s="154" t="s">
        <v>1813</v>
      </c>
      <c r="E21" s="154" t="s">
        <v>2045</v>
      </c>
      <c r="F21" s="153" t="s">
        <v>2051</v>
      </c>
      <c r="G21" s="153">
        <v>442121602</v>
      </c>
      <c r="H21" s="153" t="s">
        <v>2073</v>
      </c>
      <c r="I21" s="153" t="s">
        <v>1701</v>
      </c>
      <c r="J21" s="153" t="s">
        <v>1615</v>
      </c>
      <c r="K21" s="153"/>
      <c r="L21" s="153">
        <v>3.9899999999999864</v>
      </c>
      <c r="M21" s="153">
        <v>2.4208500000000002</v>
      </c>
      <c r="N21" s="265">
        <v>0.39327067669172722</v>
      </c>
      <c r="O21" s="153"/>
      <c r="P21" s="153" t="s">
        <v>1615</v>
      </c>
      <c r="Q21" s="158" t="s">
        <v>2134</v>
      </c>
    </row>
    <row r="22" spans="1:17" s="146" customFormat="1" x14ac:dyDescent="0.25">
      <c r="A22" s="151">
        <v>19</v>
      </c>
      <c r="B22" s="154" t="s">
        <v>1597</v>
      </c>
      <c r="C22" s="154" t="s">
        <v>1618</v>
      </c>
      <c r="D22" s="154" t="s">
        <v>1595</v>
      </c>
      <c r="E22" s="154" t="s">
        <v>2110</v>
      </c>
      <c r="F22" s="153" t="s">
        <v>2112</v>
      </c>
      <c r="G22" s="153">
        <v>462313302</v>
      </c>
      <c r="H22" s="153" t="s">
        <v>2096</v>
      </c>
      <c r="I22" s="153" t="s">
        <v>1701</v>
      </c>
      <c r="J22" s="153" t="s">
        <v>1615</v>
      </c>
      <c r="K22" s="153"/>
      <c r="L22" s="153">
        <v>0.23763999999999941</v>
      </c>
      <c r="M22" s="153">
        <v>0.14600899999999992</v>
      </c>
      <c r="N22" s="265">
        <v>0.38558744319138072</v>
      </c>
      <c r="O22" s="153"/>
      <c r="P22" s="153" t="s">
        <v>1615</v>
      </c>
      <c r="Q22" s="158" t="s">
        <v>2134</v>
      </c>
    </row>
    <row r="23" spans="1:17" s="146" customFormat="1" x14ac:dyDescent="0.25">
      <c r="A23" s="151">
        <v>20</v>
      </c>
      <c r="B23" s="154" t="s">
        <v>1597</v>
      </c>
      <c r="C23" s="154" t="s">
        <v>1618</v>
      </c>
      <c r="D23" s="154" t="s">
        <v>1594</v>
      </c>
      <c r="E23" s="154" t="s">
        <v>2127</v>
      </c>
      <c r="F23" s="153" t="s">
        <v>2119</v>
      </c>
      <c r="G23" s="153">
        <v>462212201</v>
      </c>
      <c r="H23" s="153" t="s">
        <v>2101</v>
      </c>
      <c r="I23" s="153" t="s">
        <v>1701</v>
      </c>
      <c r="J23" s="153" t="s">
        <v>1615</v>
      </c>
      <c r="K23" s="153"/>
      <c r="L23" s="153">
        <v>2.316977568</v>
      </c>
      <c r="M23" s="153">
        <v>1.4246570000000021</v>
      </c>
      <c r="N23" s="265">
        <v>0.38512266166229797</v>
      </c>
      <c r="O23" s="153"/>
      <c r="P23" s="153" t="s">
        <v>1615</v>
      </c>
      <c r="Q23" s="158" t="s">
        <v>2134</v>
      </c>
    </row>
    <row r="24" spans="1:17" s="146" customFormat="1" x14ac:dyDescent="0.25">
      <c r="A24" s="151">
        <v>21</v>
      </c>
      <c r="B24" s="154" t="s">
        <v>1597</v>
      </c>
      <c r="C24" s="154" t="s">
        <v>1619</v>
      </c>
      <c r="D24" s="154" t="s">
        <v>1585</v>
      </c>
      <c r="E24" s="154" t="s">
        <v>1992</v>
      </c>
      <c r="F24" s="153" t="s">
        <v>1959</v>
      </c>
      <c r="G24" s="153">
        <v>452112201</v>
      </c>
      <c r="H24" s="153" t="s">
        <v>1960</v>
      </c>
      <c r="I24" s="153" t="s">
        <v>1961</v>
      </c>
      <c r="J24" s="153" t="s">
        <v>1615</v>
      </c>
      <c r="K24" s="153"/>
      <c r="L24" s="153">
        <v>3.8744799999999815</v>
      </c>
      <c r="M24" s="153">
        <v>2.4556</v>
      </c>
      <c r="N24" s="265">
        <v>0.36621172389584883</v>
      </c>
      <c r="O24" s="153"/>
      <c r="P24" s="153" t="s">
        <v>1615</v>
      </c>
      <c r="Q24" s="158" t="s">
        <v>2134</v>
      </c>
    </row>
    <row r="25" spans="1:17" s="146" customFormat="1" x14ac:dyDescent="0.25">
      <c r="A25" s="151">
        <v>22</v>
      </c>
      <c r="B25" s="154" t="s">
        <v>1597</v>
      </c>
      <c r="C25" s="154" t="s">
        <v>2040</v>
      </c>
      <c r="D25" s="154" t="s">
        <v>1813</v>
      </c>
      <c r="E25" s="154" t="s">
        <v>2045</v>
      </c>
      <c r="F25" s="153" t="s">
        <v>2054</v>
      </c>
      <c r="G25" s="153">
        <v>442123403</v>
      </c>
      <c r="H25" s="153" t="s">
        <v>2074</v>
      </c>
      <c r="I25" s="153" t="s">
        <v>1701</v>
      </c>
      <c r="J25" s="153" t="s">
        <v>1615</v>
      </c>
      <c r="K25" s="153"/>
      <c r="L25" s="153">
        <v>8.3992500000000181</v>
      </c>
      <c r="M25" s="153">
        <v>5.4111376</v>
      </c>
      <c r="N25" s="265">
        <v>0.35575943090156997</v>
      </c>
      <c r="O25" s="153"/>
      <c r="P25" s="153" t="s">
        <v>1615</v>
      </c>
      <c r="Q25" s="158" t="s">
        <v>2134</v>
      </c>
    </row>
    <row r="26" spans="1:17" s="146" customFormat="1" x14ac:dyDescent="0.25">
      <c r="A26" s="151">
        <v>23</v>
      </c>
      <c r="B26" s="154" t="s">
        <v>1597</v>
      </c>
      <c r="C26" s="154" t="s">
        <v>2040</v>
      </c>
      <c r="D26" s="154" t="s">
        <v>1811</v>
      </c>
      <c r="E26" s="154" t="s">
        <v>2055</v>
      </c>
      <c r="F26" s="153" t="s">
        <v>2056</v>
      </c>
      <c r="G26" s="153">
        <v>442232102</v>
      </c>
      <c r="H26" s="153" t="s">
        <v>2075</v>
      </c>
      <c r="I26" s="153" t="s">
        <v>1701</v>
      </c>
      <c r="J26" s="153" t="s">
        <v>1615</v>
      </c>
      <c r="K26" s="153"/>
      <c r="L26" s="153">
        <v>9.6012000000000057</v>
      </c>
      <c r="M26" s="153">
        <v>6.1871</v>
      </c>
      <c r="N26" s="265">
        <v>0.3555909677956926</v>
      </c>
      <c r="O26" s="153"/>
      <c r="P26" s="153" t="s">
        <v>1615</v>
      </c>
      <c r="Q26" s="158" t="s">
        <v>2134</v>
      </c>
    </row>
    <row r="27" spans="1:17" s="146" customFormat="1" x14ac:dyDescent="0.25">
      <c r="A27" s="151">
        <v>24</v>
      </c>
      <c r="B27" s="154" t="s">
        <v>1597</v>
      </c>
      <c r="C27" s="154" t="s">
        <v>1619</v>
      </c>
      <c r="D27" s="154" t="s">
        <v>1585</v>
      </c>
      <c r="E27" s="154" t="s">
        <v>1993</v>
      </c>
      <c r="F27" s="153" t="s">
        <v>1959</v>
      </c>
      <c r="G27" s="153">
        <v>452112205</v>
      </c>
      <c r="H27" s="153" t="s">
        <v>1962</v>
      </c>
      <c r="I27" s="153" t="s">
        <v>1961</v>
      </c>
      <c r="J27" s="153" t="s">
        <v>1615</v>
      </c>
      <c r="K27" s="153"/>
      <c r="L27" s="153">
        <v>2.4343400000000037</v>
      </c>
      <c r="M27" s="153">
        <v>1.5716000000000001</v>
      </c>
      <c r="N27" s="265">
        <v>0.35440406845387346</v>
      </c>
      <c r="O27" s="153"/>
      <c r="P27" s="153" t="s">
        <v>1615</v>
      </c>
      <c r="Q27" s="158" t="s">
        <v>2134</v>
      </c>
    </row>
    <row r="28" spans="1:17" s="146" customFormat="1" x14ac:dyDescent="0.25">
      <c r="A28" s="151">
        <v>25</v>
      </c>
      <c r="B28" s="154" t="s">
        <v>1597</v>
      </c>
      <c r="C28" s="154" t="s">
        <v>2040</v>
      </c>
      <c r="D28" s="154" t="s">
        <v>1813</v>
      </c>
      <c r="E28" s="154" t="s">
        <v>2057</v>
      </c>
      <c r="F28" s="153" t="s">
        <v>2058</v>
      </c>
      <c r="G28" s="153">
        <v>442132107</v>
      </c>
      <c r="H28" s="153" t="s">
        <v>2076</v>
      </c>
      <c r="I28" s="153" t="s">
        <v>1701</v>
      </c>
      <c r="J28" s="153" t="s">
        <v>1615</v>
      </c>
      <c r="K28" s="153"/>
      <c r="L28" s="153">
        <v>3.9450800000000048</v>
      </c>
      <c r="M28" s="153">
        <v>2.54725</v>
      </c>
      <c r="N28" s="265">
        <v>0.35432234580794386</v>
      </c>
      <c r="O28" s="153"/>
      <c r="P28" s="153" t="s">
        <v>1615</v>
      </c>
      <c r="Q28" s="158" t="s">
        <v>2134</v>
      </c>
    </row>
    <row r="29" spans="1:17" s="146" customFormat="1" x14ac:dyDescent="0.25">
      <c r="A29" s="151">
        <v>26</v>
      </c>
      <c r="B29" s="154" t="s">
        <v>1597</v>
      </c>
      <c r="C29" s="154" t="s">
        <v>2040</v>
      </c>
      <c r="D29" s="154" t="s">
        <v>1811</v>
      </c>
      <c r="E29" s="154" t="s">
        <v>2052</v>
      </c>
      <c r="F29" s="153" t="s">
        <v>2059</v>
      </c>
      <c r="G29" s="153">
        <v>442222302</v>
      </c>
      <c r="H29" s="153" t="s">
        <v>2077</v>
      </c>
      <c r="I29" s="153" t="s">
        <v>1701</v>
      </c>
      <c r="J29" s="153" t="s">
        <v>1615</v>
      </c>
      <c r="K29" s="153"/>
      <c r="L29" s="153">
        <v>3.8678999999999917</v>
      </c>
      <c r="M29" s="153">
        <v>2.5215399999999999</v>
      </c>
      <c r="N29" s="265">
        <v>0.3480855244447878</v>
      </c>
      <c r="O29" s="153"/>
      <c r="P29" s="153" t="s">
        <v>1615</v>
      </c>
      <c r="Q29" s="158" t="s">
        <v>2134</v>
      </c>
    </row>
    <row r="30" spans="1:17" s="146" customFormat="1" x14ac:dyDescent="0.25">
      <c r="A30" s="151">
        <v>27</v>
      </c>
      <c r="B30" s="154" t="s">
        <v>1597</v>
      </c>
      <c r="C30" s="154" t="s">
        <v>2040</v>
      </c>
      <c r="D30" s="154" t="s">
        <v>1811</v>
      </c>
      <c r="E30" s="154" t="s">
        <v>2055</v>
      </c>
      <c r="F30" s="153" t="s">
        <v>2056</v>
      </c>
      <c r="G30" s="153">
        <v>442232104</v>
      </c>
      <c r="H30" s="153" t="s">
        <v>2078</v>
      </c>
      <c r="I30" s="153" t="s">
        <v>1701</v>
      </c>
      <c r="J30" s="153" t="s">
        <v>1615</v>
      </c>
      <c r="K30" s="153"/>
      <c r="L30" s="153">
        <v>0.90285000000000082</v>
      </c>
      <c r="M30" s="153">
        <v>0.59014999999999995</v>
      </c>
      <c r="N30" s="265">
        <v>0.34634767680124118</v>
      </c>
      <c r="O30" s="153"/>
      <c r="P30" s="153" t="s">
        <v>1615</v>
      </c>
      <c r="Q30" s="158" t="s">
        <v>2134</v>
      </c>
    </row>
    <row r="31" spans="1:17" s="146" customFormat="1" x14ac:dyDescent="0.25">
      <c r="A31" s="151">
        <v>28</v>
      </c>
      <c r="B31" s="154" t="s">
        <v>1597</v>
      </c>
      <c r="C31" s="154" t="s">
        <v>1600</v>
      </c>
      <c r="D31" s="154" t="s">
        <v>1577</v>
      </c>
      <c r="E31" s="154" t="s">
        <v>1973</v>
      </c>
      <c r="F31" s="153" t="s">
        <v>1974</v>
      </c>
      <c r="G31" s="153">
        <v>432115302</v>
      </c>
      <c r="H31" s="153" t="s">
        <v>1975</v>
      </c>
      <c r="I31" s="153" t="s">
        <v>1701</v>
      </c>
      <c r="J31" s="153" t="s">
        <v>1615</v>
      </c>
      <c r="K31" s="153"/>
      <c r="L31" s="153">
        <v>2.89</v>
      </c>
      <c r="M31" s="153">
        <v>1.899</v>
      </c>
      <c r="N31" s="265">
        <v>0.34260000000000002</v>
      </c>
      <c r="O31" s="153"/>
      <c r="P31" s="153" t="s">
        <v>1615</v>
      </c>
      <c r="Q31" s="158" t="s">
        <v>2134</v>
      </c>
    </row>
    <row r="32" spans="1:17" s="146" customFormat="1" x14ac:dyDescent="0.25">
      <c r="A32" s="151">
        <v>29</v>
      </c>
      <c r="B32" s="154" t="s">
        <v>1597</v>
      </c>
      <c r="C32" s="154" t="s">
        <v>1618</v>
      </c>
      <c r="D32" s="154" t="s">
        <v>1595</v>
      </c>
      <c r="E32" s="154" t="s">
        <v>2110</v>
      </c>
      <c r="F32" s="153" t="s">
        <v>2110</v>
      </c>
      <c r="G32" s="153">
        <v>462311102</v>
      </c>
      <c r="H32" s="153" t="s">
        <v>2094</v>
      </c>
      <c r="I32" s="153" t="s">
        <v>1701</v>
      </c>
      <c r="J32" s="153" t="s">
        <v>1615</v>
      </c>
      <c r="K32" s="153"/>
      <c r="L32" s="153">
        <v>0.40800000000000181</v>
      </c>
      <c r="M32" s="153">
        <v>0.27194000000000057</v>
      </c>
      <c r="N32" s="265">
        <v>0.33348039215686431</v>
      </c>
      <c r="O32" s="153"/>
      <c r="P32" s="153" t="s">
        <v>1615</v>
      </c>
      <c r="Q32" s="158" t="s">
        <v>2134</v>
      </c>
    </row>
    <row r="33" spans="1:17" s="146" customFormat="1" x14ac:dyDescent="0.25">
      <c r="A33" s="151">
        <v>30</v>
      </c>
      <c r="B33" s="154" t="s">
        <v>1597</v>
      </c>
      <c r="C33" s="154" t="s">
        <v>1600</v>
      </c>
      <c r="D33" s="154" t="s">
        <v>1577</v>
      </c>
      <c r="E33" s="154" t="s">
        <v>1973</v>
      </c>
      <c r="F33" s="153" t="s">
        <v>1976</v>
      </c>
      <c r="G33" s="153">
        <v>432111503</v>
      </c>
      <c r="H33" s="153" t="s">
        <v>1977</v>
      </c>
      <c r="I33" s="153" t="s">
        <v>1701</v>
      </c>
      <c r="J33" s="153" t="s">
        <v>1615</v>
      </c>
      <c r="K33" s="153"/>
      <c r="L33" s="153">
        <v>2.1800000000000002</v>
      </c>
      <c r="M33" s="153">
        <v>1.46</v>
      </c>
      <c r="N33" s="265">
        <v>0.32990000000000003</v>
      </c>
      <c r="O33" s="153"/>
      <c r="P33" s="153" t="s">
        <v>1615</v>
      </c>
      <c r="Q33" s="158" t="s">
        <v>2134</v>
      </c>
    </row>
    <row r="34" spans="1:17" s="146" customFormat="1" x14ac:dyDescent="0.25">
      <c r="A34" s="151">
        <v>31</v>
      </c>
      <c r="B34" s="154" t="s">
        <v>1597</v>
      </c>
      <c r="C34" s="154" t="s">
        <v>1600</v>
      </c>
      <c r="D34" s="154" t="s">
        <v>1577</v>
      </c>
      <c r="E34" s="154" t="s">
        <v>1986</v>
      </c>
      <c r="F34" s="153" t="s">
        <v>1987</v>
      </c>
      <c r="G34" s="153">
        <v>432122301</v>
      </c>
      <c r="H34" s="153" t="s">
        <v>1990</v>
      </c>
      <c r="I34" s="153" t="s">
        <v>1701</v>
      </c>
      <c r="J34" s="153" t="s">
        <v>1615</v>
      </c>
      <c r="K34" s="153"/>
      <c r="L34" s="153">
        <v>0.94000000000000006</v>
      </c>
      <c r="M34" s="153">
        <v>0.63300000000000001</v>
      </c>
      <c r="N34" s="265">
        <v>0.3261</v>
      </c>
      <c r="O34" s="153"/>
      <c r="P34" s="153" t="s">
        <v>1615</v>
      </c>
      <c r="Q34" s="158" t="s">
        <v>2134</v>
      </c>
    </row>
    <row r="35" spans="1:17" s="146" customFormat="1" x14ac:dyDescent="0.25">
      <c r="A35" s="151">
        <v>32</v>
      </c>
      <c r="B35" s="154" t="s">
        <v>1597</v>
      </c>
      <c r="C35" s="154" t="s">
        <v>1600</v>
      </c>
      <c r="D35" s="154" t="s">
        <v>1577</v>
      </c>
      <c r="E35" s="154" t="s">
        <v>1986</v>
      </c>
      <c r="F35" s="153" t="s">
        <v>1991</v>
      </c>
      <c r="G35" s="153">
        <v>432122301</v>
      </c>
      <c r="H35" s="153" t="s">
        <v>1990</v>
      </c>
      <c r="I35" s="153" t="s">
        <v>1701</v>
      </c>
      <c r="J35" s="153" t="s">
        <v>1615</v>
      </c>
      <c r="K35" s="153"/>
      <c r="L35" s="153">
        <v>0.94000000000000006</v>
      </c>
      <c r="M35" s="153">
        <v>0.63300000000000001</v>
      </c>
      <c r="N35" s="265">
        <v>0.3261</v>
      </c>
      <c r="O35" s="153"/>
      <c r="P35" s="153" t="s">
        <v>1615</v>
      </c>
      <c r="Q35" s="158" t="s">
        <v>2134</v>
      </c>
    </row>
    <row r="36" spans="1:17" s="146" customFormat="1" x14ac:dyDescent="0.25">
      <c r="A36" s="151">
        <v>33</v>
      </c>
      <c r="B36" s="154" t="s">
        <v>1597</v>
      </c>
      <c r="C36" s="154" t="s">
        <v>1619</v>
      </c>
      <c r="D36" s="154" t="s">
        <v>1585</v>
      </c>
      <c r="E36" s="154" t="s">
        <v>1992</v>
      </c>
      <c r="F36" s="153" t="s">
        <v>1954</v>
      </c>
      <c r="G36" s="153">
        <v>452162203</v>
      </c>
      <c r="H36" s="153" t="s">
        <v>1957</v>
      </c>
      <c r="I36" s="153" t="s">
        <v>1956</v>
      </c>
      <c r="J36" s="153" t="s">
        <v>1615</v>
      </c>
      <c r="K36" s="153"/>
      <c r="L36" s="153">
        <v>3.3232400000000055</v>
      </c>
      <c r="M36" s="153">
        <v>2.2423999999999999</v>
      </c>
      <c r="N36" s="265">
        <v>0.32523681708212582</v>
      </c>
      <c r="O36" s="153"/>
      <c r="P36" s="153" t="s">
        <v>1615</v>
      </c>
      <c r="Q36" s="158" t="s">
        <v>2134</v>
      </c>
    </row>
    <row r="37" spans="1:17" s="146" customFormat="1" x14ac:dyDescent="0.25">
      <c r="A37" s="151">
        <v>34</v>
      </c>
      <c r="B37" s="154" t="s">
        <v>1597</v>
      </c>
      <c r="C37" s="154" t="s">
        <v>2040</v>
      </c>
      <c r="D37" s="154" t="s">
        <v>1811</v>
      </c>
      <c r="E37" s="154" t="s">
        <v>2052</v>
      </c>
      <c r="F37" s="153" t="s">
        <v>2060</v>
      </c>
      <c r="G37" s="153">
        <v>442221504</v>
      </c>
      <c r="H37" s="153" t="s">
        <v>2079</v>
      </c>
      <c r="I37" s="153" t="s">
        <v>1701</v>
      </c>
      <c r="J37" s="153" t="s">
        <v>1615</v>
      </c>
      <c r="K37" s="153"/>
      <c r="L37" s="153">
        <v>3.2433999999999972</v>
      </c>
      <c r="M37" s="153">
        <v>2.2258200000000001</v>
      </c>
      <c r="N37" s="265">
        <v>0.31373866929764999</v>
      </c>
      <c r="O37" s="153"/>
      <c r="P37" s="153" t="s">
        <v>1615</v>
      </c>
      <c r="Q37" s="158" t="s">
        <v>2134</v>
      </c>
    </row>
    <row r="38" spans="1:17" s="146" customFormat="1" x14ac:dyDescent="0.25">
      <c r="A38" s="151">
        <v>35</v>
      </c>
      <c r="B38" s="154" t="s">
        <v>1597</v>
      </c>
      <c r="C38" s="154" t="s">
        <v>2040</v>
      </c>
      <c r="D38" s="154" t="s">
        <v>1811</v>
      </c>
      <c r="E38" s="154" t="s">
        <v>2055</v>
      </c>
      <c r="F38" s="153" t="s">
        <v>2061</v>
      </c>
      <c r="G38" s="153">
        <v>442231302</v>
      </c>
      <c r="H38" s="153" t="s">
        <v>2080</v>
      </c>
      <c r="I38" s="153" t="s">
        <v>1701</v>
      </c>
      <c r="J38" s="153" t="s">
        <v>1615</v>
      </c>
      <c r="K38" s="153"/>
      <c r="L38" s="153">
        <v>2.053000000000011</v>
      </c>
      <c r="M38" s="153">
        <v>1.42248</v>
      </c>
      <c r="N38" s="265">
        <v>0.30712128592304322</v>
      </c>
      <c r="O38" s="153"/>
      <c r="P38" s="153" t="s">
        <v>1615</v>
      </c>
      <c r="Q38" s="158" t="s">
        <v>2134</v>
      </c>
    </row>
    <row r="39" spans="1:17" s="146" customFormat="1" x14ac:dyDescent="0.25">
      <c r="A39" s="151">
        <v>36</v>
      </c>
      <c r="B39" s="154" t="s">
        <v>1597</v>
      </c>
      <c r="C39" s="154" t="s">
        <v>2040</v>
      </c>
      <c r="D39" s="154" t="s">
        <v>1813</v>
      </c>
      <c r="E39" s="154" t="s">
        <v>2047</v>
      </c>
      <c r="F39" s="153" t="s">
        <v>2062</v>
      </c>
      <c r="G39" s="153">
        <v>442113203</v>
      </c>
      <c r="H39" s="153" t="s">
        <v>2081</v>
      </c>
      <c r="I39" s="153" t="s">
        <v>1701</v>
      </c>
      <c r="J39" s="153" t="s">
        <v>1615</v>
      </c>
      <c r="K39" s="153"/>
      <c r="L39" s="153">
        <v>12.430719999999996</v>
      </c>
      <c r="M39" s="153">
        <v>8.8268900000000006</v>
      </c>
      <c r="N39" s="265">
        <v>0.2899132150028314</v>
      </c>
      <c r="O39" s="153"/>
      <c r="P39" s="153" t="s">
        <v>1615</v>
      </c>
      <c r="Q39" s="158" t="s">
        <v>2134</v>
      </c>
    </row>
    <row r="40" spans="1:17" s="146" customFormat="1" x14ac:dyDescent="0.25">
      <c r="A40" s="151">
        <v>37</v>
      </c>
      <c r="B40" s="154" t="s">
        <v>1597</v>
      </c>
      <c r="C40" s="154" t="s">
        <v>1997</v>
      </c>
      <c r="D40" s="154" t="s">
        <v>1592</v>
      </c>
      <c r="E40" s="154" t="s">
        <v>2004</v>
      </c>
      <c r="F40" s="153" t="s">
        <v>2020</v>
      </c>
      <c r="G40" s="153">
        <v>461532401</v>
      </c>
      <c r="H40" s="153" t="s">
        <v>2037</v>
      </c>
      <c r="I40" s="153" t="s">
        <v>1701</v>
      </c>
      <c r="J40" s="153" t="s">
        <v>1615</v>
      </c>
      <c r="K40" s="153"/>
      <c r="L40" s="153">
        <v>5.2959999999999994</v>
      </c>
      <c r="M40" s="153">
        <v>3.782</v>
      </c>
      <c r="N40" s="265">
        <v>0.2858761329305135</v>
      </c>
      <c r="O40" s="153"/>
      <c r="P40" s="153" t="s">
        <v>1615</v>
      </c>
      <c r="Q40" s="158" t="s">
        <v>2134</v>
      </c>
    </row>
    <row r="41" spans="1:17" s="146" customFormat="1" x14ac:dyDescent="0.25">
      <c r="A41" s="151">
        <v>38</v>
      </c>
      <c r="B41" s="154" t="s">
        <v>1597</v>
      </c>
      <c r="C41" s="154" t="s">
        <v>1618</v>
      </c>
      <c r="D41" s="154" t="s">
        <v>1594</v>
      </c>
      <c r="E41" s="154" t="s">
        <v>2127</v>
      </c>
      <c r="F41" s="153" t="s">
        <v>2116</v>
      </c>
      <c r="G41" s="153">
        <v>462211103</v>
      </c>
      <c r="H41" s="153" t="s">
        <v>2100</v>
      </c>
      <c r="I41" s="153" t="s">
        <v>1701</v>
      </c>
      <c r="J41" s="153" t="s">
        <v>1615</v>
      </c>
      <c r="K41" s="153"/>
      <c r="L41" s="153">
        <v>3.7325900000000032</v>
      </c>
      <c r="M41" s="153">
        <v>2.6757124699999966</v>
      </c>
      <c r="N41" s="265">
        <v>0.28314857243897812</v>
      </c>
      <c r="O41" s="153"/>
      <c r="P41" s="153" t="s">
        <v>1615</v>
      </c>
      <c r="Q41" s="158" t="s">
        <v>2134</v>
      </c>
    </row>
    <row r="42" spans="1:17" s="146" customFormat="1" x14ac:dyDescent="0.25">
      <c r="A42" s="151">
        <v>39</v>
      </c>
      <c r="B42" s="154" t="s">
        <v>1597</v>
      </c>
      <c r="C42" s="154" t="s">
        <v>1619</v>
      </c>
      <c r="D42" s="154" t="s">
        <v>1585</v>
      </c>
      <c r="E42" s="154" t="s">
        <v>1996</v>
      </c>
      <c r="F42" s="153" t="s">
        <v>1970</v>
      </c>
      <c r="G42" s="153">
        <v>452163201</v>
      </c>
      <c r="H42" s="153" t="s">
        <v>1971</v>
      </c>
      <c r="I42" s="153" t="s">
        <v>1956</v>
      </c>
      <c r="J42" s="153" t="s">
        <v>1615</v>
      </c>
      <c r="K42" s="153"/>
      <c r="L42" s="153">
        <v>1.4118800000000047</v>
      </c>
      <c r="M42" s="153">
        <v>1.016</v>
      </c>
      <c r="N42" s="265">
        <v>0.28039210131172859</v>
      </c>
      <c r="O42" s="153"/>
      <c r="P42" s="153" t="s">
        <v>1615</v>
      </c>
      <c r="Q42" s="158" t="s">
        <v>2134</v>
      </c>
    </row>
    <row r="43" spans="1:17" s="146" customFormat="1" x14ac:dyDescent="0.25">
      <c r="A43" s="151">
        <v>40</v>
      </c>
      <c r="B43" s="154" t="s">
        <v>1597</v>
      </c>
      <c r="C43" s="154" t="s">
        <v>1600</v>
      </c>
      <c r="D43" s="154" t="s">
        <v>1577</v>
      </c>
      <c r="E43" s="154" t="s">
        <v>1973</v>
      </c>
      <c r="F43" s="153" t="s">
        <v>1981</v>
      </c>
      <c r="G43" s="153">
        <v>432121106</v>
      </c>
      <c r="H43" s="153" t="s">
        <v>1984</v>
      </c>
      <c r="I43" s="153" t="s">
        <v>1701</v>
      </c>
      <c r="J43" s="153" t="s">
        <v>1615</v>
      </c>
      <c r="K43" s="153"/>
      <c r="L43" s="153">
        <v>0.77</v>
      </c>
      <c r="M43" s="153">
        <v>0.57999999999999996</v>
      </c>
      <c r="N43" s="265">
        <v>0.26600000000000001</v>
      </c>
      <c r="O43" s="153"/>
      <c r="P43" s="153" t="s">
        <v>1615</v>
      </c>
      <c r="Q43" s="158" t="s">
        <v>2134</v>
      </c>
    </row>
    <row r="44" spans="1:17" s="146" customFormat="1" x14ac:dyDescent="0.25">
      <c r="A44" s="151">
        <v>41</v>
      </c>
      <c r="B44" s="154" t="s">
        <v>1597</v>
      </c>
      <c r="C44" s="154" t="s">
        <v>2040</v>
      </c>
      <c r="D44" s="154" t="s">
        <v>1813</v>
      </c>
      <c r="E44" s="154" t="s">
        <v>2057</v>
      </c>
      <c r="F44" s="153" t="s">
        <v>2058</v>
      </c>
      <c r="G44" s="153">
        <v>442132106</v>
      </c>
      <c r="H44" s="153" t="s">
        <v>2082</v>
      </c>
      <c r="I44" s="153" t="s">
        <v>1701</v>
      </c>
      <c r="J44" s="153" t="s">
        <v>1615</v>
      </c>
      <c r="K44" s="153"/>
      <c r="L44" s="153">
        <v>2.5979199999999953</v>
      </c>
      <c r="M44" s="153">
        <v>1.92397</v>
      </c>
      <c r="N44" s="265">
        <v>0.25941907372051354</v>
      </c>
      <c r="O44" s="153"/>
      <c r="P44" s="153" t="s">
        <v>1615</v>
      </c>
      <c r="Q44" s="158" t="s">
        <v>2134</v>
      </c>
    </row>
    <row r="45" spans="1:17" s="146" customFormat="1" x14ac:dyDescent="0.25">
      <c r="A45" s="151">
        <v>42</v>
      </c>
      <c r="B45" s="154" t="s">
        <v>1597</v>
      </c>
      <c r="C45" s="154" t="s">
        <v>1619</v>
      </c>
      <c r="D45" s="154" t="s">
        <v>1585</v>
      </c>
      <c r="E45" s="154" t="s">
        <v>1995</v>
      </c>
      <c r="F45" s="153" t="s">
        <v>1966</v>
      </c>
      <c r="G45" s="153">
        <v>452154203</v>
      </c>
      <c r="H45" s="153" t="s">
        <v>1967</v>
      </c>
      <c r="I45" s="153" t="s">
        <v>1956</v>
      </c>
      <c r="J45" s="153" t="s">
        <v>1615</v>
      </c>
      <c r="K45" s="153"/>
      <c r="L45" s="153">
        <v>1.0358400000000001</v>
      </c>
      <c r="M45" s="153">
        <v>0.76949999999999996</v>
      </c>
      <c r="N45" s="265">
        <v>0.25712465245597788</v>
      </c>
      <c r="O45" s="153"/>
      <c r="P45" s="153" t="s">
        <v>1615</v>
      </c>
      <c r="Q45" s="158" t="s">
        <v>2134</v>
      </c>
    </row>
    <row r="46" spans="1:17" s="146" customFormat="1" x14ac:dyDescent="0.25">
      <c r="A46" s="151">
        <v>43</v>
      </c>
      <c r="B46" s="154" t="s">
        <v>1597</v>
      </c>
      <c r="C46" s="154" t="s">
        <v>2040</v>
      </c>
      <c r="D46" s="154" t="s">
        <v>1811</v>
      </c>
      <c r="E46" s="154" t="s">
        <v>2055</v>
      </c>
      <c r="F46" s="153" t="s">
        <v>2061</v>
      </c>
      <c r="G46" s="153">
        <v>442231301</v>
      </c>
      <c r="H46" s="153" t="s">
        <v>2061</v>
      </c>
      <c r="I46" s="153" t="s">
        <v>1701</v>
      </c>
      <c r="J46" s="153" t="s">
        <v>1615</v>
      </c>
      <c r="K46" s="153"/>
      <c r="L46" s="153">
        <v>2.7584000000000013</v>
      </c>
      <c r="M46" s="153">
        <v>2.0495380000000001</v>
      </c>
      <c r="N46" s="265">
        <v>0.25698303364269176</v>
      </c>
      <c r="O46" s="153"/>
      <c r="P46" s="153" t="s">
        <v>1615</v>
      </c>
      <c r="Q46" s="158" t="s">
        <v>2134</v>
      </c>
    </row>
    <row r="47" spans="1:17" s="146" customFormat="1" x14ac:dyDescent="0.25">
      <c r="A47" s="151">
        <v>44</v>
      </c>
      <c r="B47" s="154" t="s">
        <v>1597</v>
      </c>
      <c r="C47" s="154" t="s">
        <v>1600</v>
      </c>
      <c r="D47" s="154" t="s">
        <v>1577</v>
      </c>
      <c r="E47" s="154" t="s">
        <v>1986</v>
      </c>
      <c r="F47" s="153" t="s">
        <v>1987</v>
      </c>
      <c r="G47" s="153">
        <v>432123201</v>
      </c>
      <c r="H47" s="153" t="s">
        <v>1988</v>
      </c>
      <c r="I47" s="153" t="s">
        <v>1701</v>
      </c>
      <c r="J47" s="153" t="s">
        <v>1615</v>
      </c>
      <c r="K47" s="153"/>
      <c r="L47" s="153">
        <v>3.42</v>
      </c>
      <c r="M47" s="153">
        <v>2.5499999999999998</v>
      </c>
      <c r="N47" s="265">
        <v>0.25219999999999998</v>
      </c>
      <c r="O47" s="153"/>
      <c r="P47" s="153" t="s">
        <v>1615</v>
      </c>
      <c r="Q47" s="158" t="s">
        <v>2134</v>
      </c>
    </row>
    <row r="48" spans="1:17" s="146" customFormat="1" x14ac:dyDescent="0.25">
      <c r="A48" s="151">
        <v>45</v>
      </c>
      <c r="B48" s="154" t="s">
        <v>1597</v>
      </c>
      <c r="C48" s="154" t="s">
        <v>1618</v>
      </c>
      <c r="D48" s="154" t="s">
        <v>1593</v>
      </c>
      <c r="E48" s="154" t="s">
        <v>2129</v>
      </c>
      <c r="F48" s="153" t="s">
        <v>2124</v>
      </c>
      <c r="G48" s="153">
        <v>462123601</v>
      </c>
      <c r="H48" s="153" t="s">
        <v>2107</v>
      </c>
      <c r="I48" s="153" t="s">
        <v>1701</v>
      </c>
      <c r="J48" s="153" t="s">
        <v>1615</v>
      </c>
      <c r="K48" s="153"/>
      <c r="L48" s="153">
        <v>0.83722800000000008</v>
      </c>
      <c r="M48" s="153">
        <v>0.62711199999999934</v>
      </c>
      <c r="N48" s="265">
        <v>0.2509662839752142</v>
      </c>
      <c r="O48" s="153"/>
      <c r="P48" s="153" t="s">
        <v>1615</v>
      </c>
      <c r="Q48" s="158" t="s">
        <v>2134</v>
      </c>
    </row>
    <row r="49" spans="1:17" s="146" customFormat="1" x14ac:dyDescent="0.25">
      <c r="A49" s="151">
        <v>46</v>
      </c>
      <c r="B49" s="154" t="s">
        <v>1597</v>
      </c>
      <c r="C49" s="154" t="s">
        <v>1619</v>
      </c>
      <c r="D49" s="154" t="s">
        <v>1585</v>
      </c>
      <c r="E49" s="154" t="s">
        <v>1993</v>
      </c>
      <c r="F49" s="153" t="s">
        <v>1959</v>
      </c>
      <c r="G49" s="153">
        <v>452112204</v>
      </c>
      <c r="H49" s="153" t="s">
        <v>1963</v>
      </c>
      <c r="I49" s="153" t="s">
        <v>1961</v>
      </c>
      <c r="J49" s="153" t="s">
        <v>1615</v>
      </c>
      <c r="K49" s="153"/>
      <c r="L49" s="153">
        <v>0.44660000000000039</v>
      </c>
      <c r="M49" s="153">
        <v>0.33850000000000002</v>
      </c>
      <c r="N49" s="265">
        <v>0.24205105239588059</v>
      </c>
      <c r="O49" s="153"/>
      <c r="P49" s="153" t="s">
        <v>1615</v>
      </c>
      <c r="Q49" s="158" t="s">
        <v>2134</v>
      </c>
    </row>
    <row r="50" spans="1:17" s="146" customFormat="1" x14ac:dyDescent="0.25">
      <c r="A50" s="151">
        <v>47</v>
      </c>
      <c r="B50" s="154" t="s">
        <v>1597</v>
      </c>
      <c r="C50" s="154" t="s">
        <v>1618</v>
      </c>
      <c r="D50" s="154" t="s">
        <v>1595</v>
      </c>
      <c r="E50" s="154" t="s">
        <v>2126</v>
      </c>
      <c r="F50" s="153" t="s">
        <v>2113</v>
      </c>
      <c r="G50" s="153">
        <v>462333403</v>
      </c>
      <c r="H50" s="153" t="s">
        <v>2097</v>
      </c>
      <c r="I50" s="153" t="s">
        <v>1701</v>
      </c>
      <c r="J50" s="153" t="s">
        <v>1615</v>
      </c>
      <c r="K50" s="153"/>
      <c r="L50" s="153">
        <v>3.5699999999999933E-2</v>
      </c>
      <c r="M50" s="153">
        <v>2.7191999999999987E-2</v>
      </c>
      <c r="N50" s="265">
        <v>0.23831932773109138</v>
      </c>
      <c r="O50" s="153"/>
      <c r="P50" s="153" t="s">
        <v>1615</v>
      </c>
      <c r="Q50" s="158" t="s">
        <v>2134</v>
      </c>
    </row>
    <row r="51" spans="1:17" s="146" customFormat="1" x14ac:dyDescent="0.25">
      <c r="A51" s="151">
        <v>48</v>
      </c>
      <c r="B51" s="154" t="s">
        <v>1597</v>
      </c>
      <c r="C51" s="154" t="s">
        <v>1997</v>
      </c>
      <c r="D51" s="154" t="s">
        <v>1589</v>
      </c>
      <c r="E51" s="154" t="s">
        <v>1998</v>
      </c>
      <c r="F51" s="153" t="s">
        <v>2010</v>
      </c>
      <c r="G51" s="153">
        <v>461142902</v>
      </c>
      <c r="H51" s="153" t="s">
        <v>2010</v>
      </c>
      <c r="I51" s="153" t="s">
        <v>1701</v>
      </c>
      <c r="J51" s="153" t="s">
        <v>1615</v>
      </c>
      <c r="K51" s="153"/>
      <c r="L51" s="153">
        <v>2.2590000000000003</v>
      </c>
      <c r="M51" s="153">
        <v>1.7290000000000001</v>
      </c>
      <c r="N51" s="265">
        <v>0.23461708720672872</v>
      </c>
      <c r="O51" s="153"/>
      <c r="P51" s="153" t="s">
        <v>1615</v>
      </c>
      <c r="Q51" s="158" t="s">
        <v>2134</v>
      </c>
    </row>
    <row r="52" spans="1:17" s="146" customFormat="1" x14ac:dyDescent="0.25">
      <c r="A52" s="151">
        <v>49</v>
      </c>
      <c r="B52" s="154" t="s">
        <v>1597</v>
      </c>
      <c r="C52" s="154" t="s">
        <v>2040</v>
      </c>
      <c r="D52" s="154" t="s">
        <v>1813</v>
      </c>
      <c r="E52" s="154" t="s">
        <v>2045</v>
      </c>
      <c r="F52" s="153" t="s">
        <v>2046</v>
      </c>
      <c r="G52" s="153">
        <v>442122201</v>
      </c>
      <c r="H52" s="153" t="s">
        <v>2046</v>
      </c>
      <c r="I52" s="153" t="s">
        <v>1701</v>
      </c>
      <c r="J52" s="153" t="s">
        <v>1615</v>
      </c>
      <c r="K52" s="153"/>
      <c r="L52" s="153">
        <v>9.5922000000000143</v>
      </c>
      <c r="M52" s="153">
        <v>7.3730200000000004</v>
      </c>
      <c r="N52" s="265">
        <v>0.23135255728612941</v>
      </c>
      <c r="O52" s="153"/>
      <c r="P52" s="153" t="s">
        <v>1615</v>
      </c>
      <c r="Q52" s="158" t="s">
        <v>2134</v>
      </c>
    </row>
    <row r="53" spans="1:17" s="146" customFormat="1" x14ac:dyDescent="0.25">
      <c r="A53" s="151">
        <v>50</v>
      </c>
      <c r="B53" s="154" t="s">
        <v>1597</v>
      </c>
      <c r="C53" s="154" t="s">
        <v>1997</v>
      </c>
      <c r="D53" s="154" t="s">
        <v>1589</v>
      </c>
      <c r="E53" s="154" t="s">
        <v>1998</v>
      </c>
      <c r="F53" s="153" t="s">
        <v>2009</v>
      </c>
      <c r="G53" s="153">
        <v>461112702</v>
      </c>
      <c r="H53" s="153" t="s">
        <v>2026</v>
      </c>
      <c r="I53" s="153" t="s">
        <v>1701</v>
      </c>
      <c r="J53" s="153" t="s">
        <v>1615</v>
      </c>
      <c r="K53" s="153"/>
      <c r="L53" s="153">
        <v>1.466</v>
      </c>
      <c r="M53" s="153">
        <v>1.127</v>
      </c>
      <c r="N53" s="265">
        <v>0.23124147339699863</v>
      </c>
      <c r="O53" s="153"/>
      <c r="P53" s="153" t="s">
        <v>1615</v>
      </c>
      <c r="Q53" s="158" t="s">
        <v>2134</v>
      </c>
    </row>
    <row r="54" spans="1:17" s="146" customFormat="1" x14ac:dyDescent="0.25">
      <c r="A54" s="151">
        <v>51</v>
      </c>
      <c r="B54" s="154" t="s">
        <v>1597</v>
      </c>
      <c r="C54" s="154" t="s">
        <v>1997</v>
      </c>
      <c r="D54" s="154" t="s">
        <v>1589</v>
      </c>
      <c r="E54" s="154" t="s">
        <v>1999</v>
      </c>
      <c r="F54" s="153" t="s">
        <v>2011</v>
      </c>
      <c r="G54" s="153">
        <v>4611421001</v>
      </c>
      <c r="H54" s="153" t="s">
        <v>2027</v>
      </c>
      <c r="I54" s="153" t="s">
        <v>1701</v>
      </c>
      <c r="J54" s="153" t="s">
        <v>1615</v>
      </c>
      <c r="K54" s="153"/>
      <c r="L54" s="153">
        <v>2.5869999999999997</v>
      </c>
      <c r="M54" s="153">
        <v>1.9929999999999999</v>
      </c>
      <c r="N54" s="265">
        <v>0.22960958639350595</v>
      </c>
      <c r="O54" s="153"/>
      <c r="P54" s="153" t="s">
        <v>1615</v>
      </c>
      <c r="Q54" s="158" t="s">
        <v>2134</v>
      </c>
    </row>
    <row r="55" spans="1:17" s="146" customFormat="1" x14ac:dyDescent="0.25">
      <c r="A55" s="151">
        <v>52</v>
      </c>
      <c r="B55" s="154" t="s">
        <v>1597</v>
      </c>
      <c r="C55" s="154" t="s">
        <v>2040</v>
      </c>
      <c r="D55" s="154" t="s">
        <v>1813</v>
      </c>
      <c r="E55" s="154" t="s">
        <v>2047</v>
      </c>
      <c r="F55" s="153" t="s">
        <v>2062</v>
      </c>
      <c r="G55" s="153">
        <v>442113204</v>
      </c>
      <c r="H55" s="153" t="s">
        <v>2083</v>
      </c>
      <c r="I55" s="153" t="s">
        <v>1701</v>
      </c>
      <c r="J55" s="153" t="s">
        <v>1615</v>
      </c>
      <c r="K55" s="153"/>
      <c r="L55" s="153">
        <v>4.2701800000000043</v>
      </c>
      <c r="M55" s="153">
        <v>3.2966623999999998</v>
      </c>
      <c r="N55" s="265">
        <v>0.22798045984010126</v>
      </c>
      <c r="O55" s="153"/>
      <c r="P55" s="153" t="s">
        <v>1615</v>
      </c>
      <c r="Q55" s="158" t="s">
        <v>2134</v>
      </c>
    </row>
    <row r="56" spans="1:17" s="146" customFormat="1" x14ac:dyDescent="0.25">
      <c r="A56" s="151">
        <v>53</v>
      </c>
      <c r="B56" s="154" t="s">
        <v>1597</v>
      </c>
      <c r="C56" s="154" t="s">
        <v>1600</v>
      </c>
      <c r="D56" s="154" t="s">
        <v>1577</v>
      </c>
      <c r="E56" s="154" t="s">
        <v>1973</v>
      </c>
      <c r="F56" s="153" t="s">
        <v>1981</v>
      </c>
      <c r="G56" s="153">
        <v>432121104</v>
      </c>
      <c r="H56" s="153" t="s">
        <v>1985</v>
      </c>
      <c r="I56" s="153" t="s">
        <v>1701</v>
      </c>
      <c r="J56" s="153" t="s">
        <v>1615</v>
      </c>
      <c r="K56" s="153"/>
      <c r="L56" s="153">
        <v>1.17</v>
      </c>
      <c r="M56" s="153">
        <v>0.90300000000000002</v>
      </c>
      <c r="N56" s="265">
        <v>0.22750000000000001</v>
      </c>
      <c r="O56" s="153"/>
      <c r="P56" s="153" t="s">
        <v>1615</v>
      </c>
      <c r="Q56" s="158" t="s">
        <v>2134</v>
      </c>
    </row>
    <row r="57" spans="1:17" s="146" customFormat="1" x14ac:dyDescent="0.25">
      <c r="A57" s="151">
        <v>54</v>
      </c>
      <c r="B57" s="154" t="s">
        <v>1597</v>
      </c>
      <c r="C57" s="154" t="s">
        <v>2040</v>
      </c>
      <c r="D57" s="154" t="s">
        <v>1813</v>
      </c>
      <c r="E57" s="154" t="s">
        <v>2057</v>
      </c>
      <c r="F57" s="153" t="s">
        <v>2058</v>
      </c>
      <c r="G57" s="153">
        <v>461111203</v>
      </c>
      <c r="H57" s="153" t="s">
        <v>2084</v>
      </c>
      <c r="I57" s="153" t="s">
        <v>1701</v>
      </c>
      <c r="J57" s="153" t="s">
        <v>1615</v>
      </c>
      <c r="K57" s="153"/>
      <c r="L57" s="153">
        <v>9.4260000000000002</v>
      </c>
      <c r="M57" s="153">
        <v>7.2863674999999999</v>
      </c>
      <c r="N57" s="265">
        <v>0.2269926267769998</v>
      </c>
      <c r="O57" s="153"/>
      <c r="P57" s="153" t="s">
        <v>1615</v>
      </c>
      <c r="Q57" s="158" t="s">
        <v>2134</v>
      </c>
    </row>
    <row r="58" spans="1:17" s="146" customFormat="1" x14ac:dyDescent="0.25">
      <c r="A58" s="151">
        <v>55</v>
      </c>
      <c r="B58" s="154" t="s">
        <v>1597</v>
      </c>
      <c r="C58" s="154" t="s">
        <v>1618</v>
      </c>
      <c r="D58" s="154" t="s">
        <v>1595</v>
      </c>
      <c r="E58" s="154" t="s">
        <v>2125</v>
      </c>
      <c r="F58" s="153" t="s">
        <v>2115</v>
      </c>
      <c r="G58" s="153">
        <v>462322102</v>
      </c>
      <c r="H58" s="153" t="s">
        <v>2099</v>
      </c>
      <c r="I58" s="153" t="s">
        <v>1701</v>
      </c>
      <c r="J58" s="153" t="s">
        <v>1615</v>
      </c>
      <c r="K58" s="153"/>
      <c r="L58" s="153">
        <v>0.32880000000000015</v>
      </c>
      <c r="M58" s="153">
        <v>0.25515500000000002</v>
      </c>
      <c r="N58" s="265">
        <v>0.22398114355231172</v>
      </c>
      <c r="O58" s="153"/>
      <c r="P58" s="153" t="s">
        <v>1615</v>
      </c>
      <c r="Q58" s="158" t="s">
        <v>2134</v>
      </c>
    </row>
    <row r="59" spans="1:17" s="146" customFormat="1" x14ac:dyDescent="0.25">
      <c r="A59" s="151">
        <v>56</v>
      </c>
      <c r="B59" s="154" t="s">
        <v>1597</v>
      </c>
      <c r="C59" s="154" t="s">
        <v>1997</v>
      </c>
      <c r="D59" s="154" t="s">
        <v>1591</v>
      </c>
      <c r="E59" s="154" t="s">
        <v>2003</v>
      </c>
      <c r="F59" s="153" t="s">
        <v>2018</v>
      </c>
      <c r="G59" s="153">
        <v>461221302</v>
      </c>
      <c r="H59" s="153" t="s">
        <v>2036</v>
      </c>
      <c r="I59" s="153" t="s">
        <v>1701</v>
      </c>
      <c r="J59" s="153" t="s">
        <v>1615</v>
      </c>
      <c r="K59" s="153"/>
      <c r="L59" s="153">
        <v>1.107</v>
      </c>
      <c r="M59" s="153">
        <v>0.85999999999999988</v>
      </c>
      <c r="N59" s="265">
        <v>0.22312556458897934</v>
      </c>
      <c r="O59" s="153"/>
      <c r="P59" s="153" t="s">
        <v>1615</v>
      </c>
      <c r="Q59" s="158" t="s">
        <v>2134</v>
      </c>
    </row>
    <row r="60" spans="1:17" s="146" customFormat="1" x14ac:dyDescent="0.25">
      <c r="A60" s="151">
        <v>57</v>
      </c>
      <c r="B60" s="154" t="s">
        <v>1597</v>
      </c>
      <c r="C60" s="154" t="s">
        <v>1997</v>
      </c>
      <c r="D60" s="154" t="s">
        <v>1589</v>
      </c>
      <c r="E60" s="154" t="s">
        <v>2000</v>
      </c>
      <c r="F60" s="153" t="s">
        <v>2012</v>
      </c>
      <c r="G60" s="153">
        <v>461122101</v>
      </c>
      <c r="H60" s="153" t="s">
        <v>2029</v>
      </c>
      <c r="I60" s="153" t="s">
        <v>1701</v>
      </c>
      <c r="J60" s="153" t="s">
        <v>1615</v>
      </c>
      <c r="K60" s="153"/>
      <c r="L60" s="153">
        <v>0.89300000000000002</v>
      </c>
      <c r="M60" s="153">
        <v>0.69500000000000006</v>
      </c>
      <c r="N60" s="265">
        <v>0.22172452407614776</v>
      </c>
      <c r="O60" s="153"/>
      <c r="P60" s="153" t="s">
        <v>1615</v>
      </c>
      <c r="Q60" s="158" t="s">
        <v>2134</v>
      </c>
    </row>
    <row r="61" spans="1:17" s="146" customFormat="1" x14ac:dyDescent="0.25">
      <c r="A61" s="151">
        <v>58</v>
      </c>
      <c r="B61" s="154" t="s">
        <v>1597</v>
      </c>
      <c r="C61" s="154" t="s">
        <v>1997</v>
      </c>
      <c r="D61" s="154" t="s">
        <v>1591</v>
      </c>
      <c r="E61" s="154" t="s">
        <v>2003</v>
      </c>
      <c r="F61" s="153" t="s">
        <v>2017</v>
      </c>
      <c r="G61" s="153">
        <v>461222101</v>
      </c>
      <c r="H61" s="153" t="s">
        <v>2029</v>
      </c>
      <c r="I61" s="153" t="s">
        <v>1701</v>
      </c>
      <c r="J61" s="153" t="s">
        <v>1615</v>
      </c>
      <c r="K61" s="153"/>
      <c r="L61" s="153">
        <v>0.89300000000000002</v>
      </c>
      <c r="M61" s="153">
        <v>0.69500000000000006</v>
      </c>
      <c r="N61" s="265">
        <v>0.22172452407614776</v>
      </c>
      <c r="O61" s="153"/>
      <c r="P61" s="153" t="s">
        <v>1615</v>
      </c>
      <c r="Q61" s="158" t="s">
        <v>2134</v>
      </c>
    </row>
    <row r="62" spans="1:17" s="146" customFormat="1" x14ac:dyDescent="0.25">
      <c r="A62" s="151">
        <v>59</v>
      </c>
      <c r="B62" s="154" t="s">
        <v>1597</v>
      </c>
      <c r="C62" s="154" t="s">
        <v>1997</v>
      </c>
      <c r="D62" s="154" t="s">
        <v>1592</v>
      </c>
      <c r="E62" s="154" t="s">
        <v>2006</v>
      </c>
      <c r="F62" s="153" t="s">
        <v>2023</v>
      </c>
      <c r="G62" s="153">
        <v>461522601</v>
      </c>
      <c r="H62" s="153" t="s">
        <v>2039</v>
      </c>
      <c r="I62" s="153" t="s">
        <v>1701</v>
      </c>
      <c r="J62" s="153" t="s">
        <v>1615</v>
      </c>
      <c r="K62" s="153"/>
      <c r="L62" s="153">
        <v>0.873</v>
      </c>
      <c r="M62" s="153">
        <v>0.68399999999999994</v>
      </c>
      <c r="N62" s="265">
        <v>0.21649484536082481</v>
      </c>
      <c r="O62" s="153"/>
      <c r="P62" s="153" t="s">
        <v>1615</v>
      </c>
      <c r="Q62" s="158" t="s">
        <v>2134</v>
      </c>
    </row>
    <row r="63" spans="1:17" s="146" customFormat="1" x14ac:dyDescent="0.25">
      <c r="A63" s="151">
        <v>60</v>
      </c>
      <c r="B63" s="154" t="s">
        <v>1597</v>
      </c>
      <c r="C63" s="154" t="s">
        <v>1619</v>
      </c>
      <c r="D63" s="154" t="s">
        <v>1585</v>
      </c>
      <c r="E63" s="154" t="s">
        <v>1995</v>
      </c>
      <c r="F63" s="153" t="s">
        <v>1968</v>
      </c>
      <c r="G63" s="153">
        <v>452151203</v>
      </c>
      <c r="H63" s="153" t="s">
        <v>1969</v>
      </c>
      <c r="I63" s="153" t="s">
        <v>1956</v>
      </c>
      <c r="J63" s="153" t="s">
        <v>1615</v>
      </c>
      <c r="K63" s="153"/>
      <c r="L63" s="153">
        <v>0.26088</v>
      </c>
      <c r="M63" s="153">
        <v>0.20499999999999999</v>
      </c>
      <c r="N63" s="265">
        <v>0.214198098742717</v>
      </c>
      <c r="O63" s="153"/>
      <c r="P63" s="153" t="s">
        <v>1615</v>
      </c>
      <c r="Q63" s="158" t="s">
        <v>2134</v>
      </c>
    </row>
    <row r="64" spans="1:17" s="146" customFormat="1" x14ac:dyDescent="0.25">
      <c r="A64" s="151">
        <v>61</v>
      </c>
      <c r="B64" s="154" t="s">
        <v>1597</v>
      </c>
      <c r="C64" s="154" t="s">
        <v>1997</v>
      </c>
      <c r="D64" s="154" t="s">
        <v>1589</v>
      </c>
      <c r="E64" s="154" t="s">
        <v>1999</v>
      </c>
      <c r="F64" s="153" t="s">
        <v>1999</v>
      </c>
      <c r="G64" s="153">
        <v>461141102</v>
      </c>
      <c r="H64" s="153" t="s">
        <v>2028</v>
      </c>
      <c r="I64" s="153" t="s">
        <v>1701</v>
      </c>
      <c r="J64" s="153" t="s">
        <v>1615</v>
      </c>
      <c r="K64" s="153"/>
      <c r="L64" s="153">
        <v>3.0150000000000001</v>
      </c>
      <c r="M64" s="153">
        <v>2.37</v>
      </c>
      <c r="N64" s="265">
        <v>0.21393034825870647</v>
      </c>
      <c r="O64" s="153"/>
      <c r="P64" s="153" t="s">
        <v>1615</v>
      </c>
      <c r="Q64" s="158" t="s">
        <v>2134</v>
      </c>
    </row>
    <row r="65" spans="1:17" s="146" customFormat="1" x14ac:dyDescent="0.25">
      <c r="A65" s="151">
        <v>62</v>
      </c>
      <c r="B65" s="154" t="s">
        <v>1597</v>
      </c>
      <c r="C65" s="154" t="s">
        <v>1997</v>
      </c>
      <c r="D65" s="154" t="s">
        <v>1592</v>
      </c>
      <c r="E65" s="154" t="s">
        <v>2005</v>
      </c>
      <c r="F65" s="153" t="s">
        <v>2022</v>
      </c>
      <c r="G65" s="153">
        <v>461534101</v>
      </c>
      <c r="H65" s="153" t="s">
        <v>2022</v>
      </c>
      <c r="I65" s="153" t="s">
        <v>1701</v>
      </c>
      <c r="J65" s="153" t="s">
        <v>1615</v>
      </c>
      <c r="K65" s="153"/>
      <c r="L65" s="153">
        <v>2.9319999999999999</v>
      </c>
      <c r="M65" s="153">
        <v>2.3079999999999998</v>
      </c>
      <c r="N65" s="265">
        <v>0.21282401091405187</v>
      </c>
      <c r="O65" s="153"/>
      <c r="P65" s="153" t="s">
        <v>1615</v>
      </c>
      <c r="Q65" s="158" t="s">
        <v>2134</v>
      </c>
    </row>
    <row r="66" spans="1:17" s="146" customFormat="1" x14ac:dyDescent="0.25">
      <c r="A66" s="151">
        <v>63</v>
      </c>
      <c r="B66" s="154" t="s">
        <v>1597</v>
      </c>
      <c r="C66" s="154" t="s">
        <v>1600</v>
      </c>
      <c r="D66" s="154" t="s">
        <v>1577</v>
      </c>
      <c r="E66" s="154" t="s">
        <v>1973</v>
      </c>
      <c r="F66" s="153" t="s">
        <v>1978</v>
      </c>
      <c r="G66" s="153">
        <v>432114401</v>
      </c>
      <c r="H66" s="153" t="s">
        <v>1979</v>
      </c>
      <c r="I66" s="153" t="s">
        <v>1701</v>
      </c>
      <c r="J66" s="153" t="s">
        <v>1615</v>
      </c>
      <c r="K66" s="153"/>
      <c r="L66" s="153">
        <v>5.01</v>
      </c>
      <c r="M66" s="153">
        <v>3.94</v>
      </c>
      <c r="N66" s="265">
        <v>0.21160000000000001</v>
      </c>
      <c r="O66" s="153"/>
      <c r="P66" s="153" t="s">
        <v>1615</v>
      </c>
      <c r="Q66" s="158" t="s">
        <v>2134</v>
      </c>
    </row>
    <row r="67" spans="1:17" s="146" customFormat="1" x14ac:dyDescent="0.25">
      <c r="A67" s="151">
        <v>64</v>
      </c>
      <c r="B67" s="154" t="s">
        <v>1597</v>
      </c>
      <c r="C67" s="154" t="s">
        <v>1618</v>
      </c>
      <c r="D67" s="154" t="s">
        <v>1593</v>
      </c>
      <c r="E67" s="154" t="s">
        <v>2121</v>
      </c>
      <c r="F67" s="153" t="s">
        <v>2121</v>
      </c>
      <c r="G67" s="153">
        <v>462132903</v>
      </c>
      <c r="H67" s="153" t="s">
        <v>2104</v>
      </c>
      <c r="I67" s="153" t="s">
        <v>1701</v>
      </c>
      <c r="J67" s="153" t="s">
        <v>1615</v>
      </c>
      <c r="K67" s="153"/>
      <c r="L67" s="153">
        <v>0.43899999999999922</v>
      </c>
      <c r="M67" s="153">
        <v>0.34650000000000059</v>
      </c>
      <c r="N67" s="265">
        <v>0.21070615034168291</v>
      </c>
      <c r="O67" s="153"/>
      <c r="P67" s="153" t="s">
        <v>1615</v>
      </c>
      <c r="Q67" s="158" t="s">
        <v>2134</v>
      </c>
    </row>
    <row r="68" spans="1:17" s="146" customFormat="1" x14ac:dyDescent="0.25">
      <c r="A68" s="151">
        <v>65</v>
      </c>
      <c r="B68" s="154" t="s">
        <v>1597</v>
      </c>
      <c r="C68" s="154" t="s">
        <v>1997</v>
      </c>
      <c r="D68" s="154" t="s">
        <v>1591</v>
      </c>
      <c r="E68" s="154" t="s">
        <v>2002</v>
      </c>
      <c r="F68" s="153" t="s">
        <v>2014</v>
      </c>
      <c r="G68" s="153">
        <v>461241202</v>
      </c>
      <c r="H68" s="153" t="s">
        <v>2032</v>
      </c>
      <c r="I68" s="153" t="s">
        <v>1701</v>
      </c>
      <c r="J68" s="153" t="s">
        <v>1615</v>
      </c>
      <c r="K68" s="153"/>
      <c r="L68" s="153">
        <v>1.7230000000000001</v>
      </c>
      <c r="M68" s="153">
        <v>1.3619999999999999</v>
      </c>
      <c r="N68" s="265">
        <v>0.20951828206616377</v>
      </c>
      <c r="O68" s="153"/>
      <c r="P68" s="153" t="s">
        <v>1615</v>
      </c>
      <c r="Q68" s="158" t="s">
        <v>2134</v>
      </c>
    </row>
    <row r="69" spans="1:17" s="146" customFormat="1" x14ac:dyDescent="0.25">
      <c r="A69" s="151">
        <v>66</v>
      </c>
      <c r="B69" s="154" t="s">
        <v>1597</v>
      </c>
      <c r="C69" s="154" t="s">
        <v>1997</v>
      </c>
      <c r="D69" s="154" t="s">
        <v>1591</v>
      </c>
      <c r="E69" s="154" t="s">
        <v>2001</v>
      </c>
      <c r="F69" s="153" t="s">
        <v>2013</v>
      </c>
      <c r="G69" s="153">
        <v>461212403</v>
      </c>
      <c r="H69" s="153" t="s">
        <v>2031</v>
      </c>
      <c r="I69" s="153" t="s">
        <v>1701</v>
      </c>
      <c r="J69" s="153" t="s">
        <v>1615</v>
      </c>
      <c r="K69" s="153"/>
      <c r="L69" s="153">
        <v>0.56899999999999995</v>
      </c>
      <c r="M69" s="153">
        <v>0.45</v>
      </c>
      <c r="N69" s="265">
        <v>0.20913884007029868</v>
      </c>
      <c r="O69" s="153"/>
      <c r="P69" s="153" t="s">
        <v>1615</v>
      </c>
      <c r="Q69" s="158" t="s">
        <v>2134</v>
      </c>
    </row>
    <row r="70" spans="1:17" s="146" customFormat="1" x14ac:dyDescent="0.25">
      <c r="A70" s="151">
        <v>67</v>
      </c>
      <c r="B70" s="154" t="s">
        <v>1597</v>
      </c>
      <c r="C70" s="154" t="s">
        <v>2040</v>
      </c>
      <c r="D70" s="154" t="s">
        <v>1811</v>
      </c>
      <c r="E70" s="154" t="s">
        <v>2055</v>
      </c>
      <c r="F70" s="153" t="s">
        <v>2056</v>
      </c>
      <c r="G70" s="153">
        <v>442232103</v>
      </c>
      <c r="H70" s="153" t="s">
        <v>2085</v>
      </c>
      <c r="I70" s="153" t="s">
        <v>1701</v>
      </c>
      <c r="J70" s="153" t="s">
        <v>1615</v>
      </c>
      <c r="K70" s="153"/>
      <c r="L70" s="153">
        <v>8.3923500000000111</v>
      </c>
      <c r="M70" s="153">
        <v>6.6453919999999993</v>
      </c>
      <c r="N70" s="265">
        <v>0.20816076545902035</v>
      </c>
      <c r="O70" s="153"/>
      <c r="P70" s="153" t="s">
        <v>1615</v>
      </c>
      <c r="Q70" s="158" t="s">
        <v>2134</v>
      </c>
    </row>
    <row r="71" spans="1:17" s="146" customFormat="1" x14ac:dyDescent="0.25">
      <c r="A71" s="151">
        <v>68</v>
      </c>
      <c r="B71" s="154" t="s">
        <v>1597</v>
      </c>
      <c r="C71" s="154" t="s">
        <v>1619</v>
      </c>
      <c r="D71" s="154" t="s">
        <v>1585</v>
      </c>
      <c r="E71" s="154" t="s">
        <v>1994</v>
      </c>
      <c r="F71" s="153" t="s">
        <v>1964</v>
      </c>
      <c r="G71" s="153">
        <v>452121204</v>
      </c>
      <c r="H71" s="153" t="s">
        <v>1965</v>
      </c>
      <c r="I71" s="153" t="s">
        <v>1956</v>
      </c>
      <c r="J71" s="153" t="s">
        <v>1615</v>
      </c>
      <c r="K71" s="153"/>
      <c r="L71" s="153">
        <v>1.35</v>
      </c>
      <c r="M71" s="153">
        <v>1.0775999999999999</v>
      </c>
      <c r="N71" s="265">
        <v>0.20177777777777792</v>
      </c>
      <c r="O71" s="153"/>
      <c r="P71" s="153" t="s">
        <v>1615</v>
      </c>
      <c r="Q71" s="158" t="s">
        <v>2134</v>
      </c>
    </row>
    <row r="72" spans="1:17" s="146" customFormat="1" x14ac:dyDescent="0.25">
      <c r="A72" s="151">
        <v>69</v>
      </c>
      <c r="B72" s="154" t="s">
        <v>1597</v>
      </c>
      <c r="C72" s="154" t="s">
        <v>2040</v>
      </c>
      <c r="D72" s="154" t="s">
        <v>1813</v>
      </c>
      <c r="E72" s="154" t="s">
        <v>2047</v>
      </c>
      <c r="F72" s="153" t="s">
        <v>2048</v>
      </c>
      <c r="G72" s="153">
        <v>442112102</v>
      </c>
      <c r="H72" s="153" t="s">
        <v>2086</v>
      </c>
      <c r="I72" s="153" t="s">
        <v>1701</v>
      </c>
      <c r="J72" s="153" t="s">
        <v>1615</v>
      </c>
      <c r="K72" s="153"/>
      <c r="L72" s="153">
        <v>15.839479999999982</v>
      </c>
      <c r="M72" s="153">
        <v>12.731960000000001</v>
      </c>
      <c r="N72" s="265">
        <v>0.19618825870546161</v>
      </c>
      <c r="O72" s="153"/>
      <c r="P72" s="153" t="s">
        <v>1615</v>
      </c>
      <c r="Q72" s="158" t="s">
        <v>2134</v>
      </c>
    </row>
    <row r="73" spans="1:17" s="146" customFormat="1" x14ac:dyDescent="0.25">
      <c r="A73" s="151">
        <v>70</v>
      </c>
      <c r="B73" s="154" t="s">
        <v>1597</v>
      </c>
      <c r="C73" s="154" t="s">
        <v>2040</v>
      </c>
      <c r="D73" s="154" t="s">
        <v>1811</v>
      </c>
      <c r="E73" s="154" t="s">
        <v>2055</v>
      </c>
      <c r="F73" s="153" t="s">
        <v>2056</v>
      </c>
      <c r="G73" s="153">
        <v>442232101</v>
      </c>
      <c r="H73" s="153" t="s">
        <v>2087</v>
      </c>
      <c r="I73" s="153" t="s">
        <v>1701</v>
      </c>
      <c r="J73" s="153" t="s">
        <v>1615</v>
      </c>
      <c r="K73" s="153"/>
      <c r="L73" s="153">
        <v>2.595600000000013</v>
      </c>
      <c r="M73" s="153">
        <v>2.1005600000000002</v>
      </c>
      <c r="N73" s="265">
        <v>0.19072276159655199</v>
      </c>
      <c r="O73" s="153"/>
      <c r="P73" s="153" t="s">
        <v>1615</v>
      </c>
      <c r="Q73" s="158" t="s">
        <v>2134</v>
      </c>
    </row>
    <row r="74" spans="1:17" s="146" customFormat="1" x14ac:dyDescent="0.25">
      <c r="A74" s="151">
        <v>71</v>
      </c>
      <c r="B74" s="154" t="s">
        <v>1597</v>
      </c>
      <c r="C74" s="154" t="s">
        <v>1619</v>
      </c>
      <c r="D74" s="154" t="s">
        <v>1585</v>
      </c>
      <c r="E74" s="154" t="s">
        <v>1992</v>
      </c>
      <c r="F74" s="153" t="s">
        <v>1954</v>
      </c>
      <c r="G74" s="153">
        <v>452162204</v>
      </c>
      <c r="H74" s="153" t="s">
        <v>1955</v>
      </c>
      <c r="I74" s="153" t="s">
        <v>1956</v>
      </c>
      <c r="J74" s="153" t="s">
        <v>1615</v>
      </c>
      <c r="K74" s="153"/>
      <c r="L74" s="153">
        <v>2.0515199999999965</v>
      </c>
      <c r="M74" s="153">
        <v>1.66239</v>
      </c>
      <c r="N74" s="265">
        <v>0.18967887225081748</v>
      </c>
      <c r="O74" s="153"/>
      <c r="P74" s="153" t="s">
        <v>1615</v>
      </c>
      <c r="Q74" s="158" t="s">
        <v>2134</v>
      </c>
    </row>
    <row r="75" spans="1:17" s="146" customFormat="1" x14ac:dyDescent="0.25">
      <c r="A75" s="151">
        <v>72</v>
      </c>
      <c r="B75" s="154" t="s">
        <v>1597</v>
      </c>
      <c r="C75" s="154" t="s">
        <v>1997</v>
      </c>
      <c r="D75" s="154" t="s">
        <v>1589</v>
      </c>
      <c r="E75" s="154" t="s">
        <v>1998</v>
      </c>
      <c r="F75" s="153" t="s">
        <v>2008</v>
      </c>
      <c r="G75" s="153">
        <v>461111201</v>
      </c>
      <c r="H75" s="153" t="s">
        <v>2025</v>
      </c>
      <c r="I75" s="153" t="s">
        <v>1701</v>
      </c>
      <c r="J75" s="153" t="s">
        <v>1615</v>
      </c>
      <c r="K75" s="153"/>
      <c r="L75" s="153">
        <v>2.2000000000000002</v>
      </c>
      <c r="M75" s="153">
        <v>1.79</v>
      </c>
      <c r="N75" s="265">
        <v>0.18636363636363643</v>
      </c>
      <c r="O75" s="153"/>
      <c r="P75" s="153" t="s">
        <v>1615</v>
      </c>
      <c r="Q75" s="158" t="s">
        <v>2134</v>
      </c>
    </row>
    <row r="76" spans="1:17" s="146" customFormat="1" x14ac:dyDescent="0.25">
      <c r="A76" s="151">
        <v>73</v>
      </c>
      <c r="B76" s="154" t="s">
        <v>1597</v>
      </c>
      <c r="C76" s="154" t="s">
        <v>2040</v>
      </c>
      <c r="D76" s="154" t="s">
        <v>1813</v>
      </c>
      <c r="E76" s="154" t="s">
        <v>2045</v>
      </c>
      <c r="F76" s="153" t="s">
        <v>2046</v>
      </c>
      <c r="G76" s="153">
        <v>442122204</v>
      </c>
      <c r="H76" s="153" t="s">
        <v>2088</v>
      </c>
      <c r="I76" s="153" t="s">
        <v>1701</v>
      </c>
      <c r="J76" s="153" t="s">
        <v>1615</v>
      </c>
      <c r="K76" s="153"/>
      <c r="L76" s="153">
        <v>3.4454800000000048</v>
      </c>
      <c r="M76" s="153">
        <v>2.8070499999999998</v>
      </c>
      <c r="N76" s="265">
        <v>0.18529493713503026</v>
      </c>
      <c r="O76" s="153"/>
      <c r="P76" s="153" t="s">
        <v>1615</v>
      </c>
      <c r="Q76" s="158" t="s">
        <v>2134</v>
      </c>
    </row>
    <row r="77" spans="1:17" s="146" customFormat="1" x14ac:dyDescent="0.25">
      <c r="A77" s="151">
        <v>74</v>
      </c>
      <c r="B77" s="154" t="s">
        <v>1597</v>
      </c>
      <c r="C77" s="154" t="s">
        <v>1997</v>
      </c>
      <c r="D77" s="154" t="s">
        <v>1591</v>
      </c>
      <c r="E77" s="154" t="s">
        <v>2002</v>
      </c>
      <c r="F77" s="153" t="s">
        <v>2015</v>
      </c>
      <c r="G77" s="153">
        <v>461244102</v>
      </c>
      <c r="H77" s="153" t="s">
        <v>2034</v>
      </c>
      <c r="I77" s="153" t="s">
        <v>1701</v>
      </c>
      <c r="J77" s="153" t="s">
        <v>1615</v>
      </c>
      <c r="K77" s="153"/>
      <c r="L77" s="153">
        <v>0.35699999999999998</v>
      </c>
      <c r="M77" s="153">
        <v>0.29099999999999998</v>
      </c>
      <c r="N77" s="265">
        <v>0.18487394957983194</v>
      </c>
      <c r="O77" s="153"/>
      <c r="P77" s="153" t="s">
        <v>1615</v>
      </c>
      <c r="Q77" s="158" t="s">
        <v>2134</v>
      </c>
    </row>
    <row r="78" spans="1:17" s="146" customFormat="1" x14ac:dyDescent="0.25">
      <c r="A78" s="151">
        <v>75</v>
      </c>
      <c r="B78" s="154" t="s">
        <v>1597</v>
      </c>
      <c r="C78" s="154" t="s">
        <v>1619</v>
      </c>
      <c r="D78" s="154" t="s">
        <v>1585</v>
      </c>
      <c r="E78" s="154" t="s">
        <v>1992</v>
      </c>
      <c r="F78" s="153" t="s">
        <v>1954</v>
      </c>
      <c r="G78" s="153">
        <v>452162205</v>
      </c>
      <c r="H78" s="153" t="s">
        <v>1958</v>
      </c>
      <c r="I78" s="153" t="s">
        <v>1956</v>
      </c>
      <c r="J78" s="153" t="s">
        <v>1615</v>
      </c>
      <c r="K78" s="153"/>
      <c r="L78" s="153">
        <v>1.4956799999999999</v>
      </c>
      <c r="M78" s="153">
        <v>1.224</v>
      </c>
      <c r="N78" s="265">
        <v>0.18164313222079584</v>
      </c>
      <c r="O78" s="153"/>
      <c r="P78" s="153" t="s">
        <v>1615</v>
      </c>
      <c r="Q78" s="158" t="s">
        <v>2134</v>
      </c>
    </row>
    <row r="79" spans="1:17" s="146" customFormat="1" x14ac:dyDescent="0.25">
      <c r="A79" s="151">
        <v>76</v>
      </c>
      <c r="B79" s="154" t="s">
        <v>1597</v>
      </c>
      <c r="C79" s="154" t="s">
        <v>1997</v>
      </c>
      <c r="D79" s="154" t="s">
        <v>1592</v>
      </c>
      <c r="E79" s="154" t="s">
        <v>2004</v>
      </c>
      <c r="F79" s="153" t="s">
        <v>2019</v>
      </c>
      <c r="G79" s="153">
        <v>461512401</v>
      </c>
      <c r="H79" s="153" t="s">
        <v>1958</v>
      </c>
      <c r="I79" s="153" t="s">
        <v>1701</v>
      </c>
      <c r="J79" s="153" t="s">
        <v>1615</v>
      </c>
      <c r="K79" s="153"/>
      <c r="L79" s="153">
        <v>1.1579999999999999</v>
      </c>
      <c r="M79" s="153">
        <v>0.95200000000000007</v>
      </c>
      <c r="N79" s="265">
        <v>0.17789291882556119</v>
      </c>
      <c r="O79" s="153"/>
      <c r="P79" s="153" t="s">
        <v>1615</v>
      </c>
      <c r="Q79" s="158" t="s">
        <v>2134</v>
      </c>
    </row>
    <row r="80" spans="1:17" s="146" customFormat="1" x14ac:dyDescent="0.25">
      <c r="A80" s="151">
        <v>77</v>
      </c>
      <c r="B80" s="154" t="s">
        <v>1597</v>
      </c>
      <c r="C80" s="154" t="s">
        <v>1600</v>
      </c>
      <c r="D80" s="154" t="s">
        <v>1577</v>
      </c>
      <c r="E80" s="154" t="s">
        <v>1973</v>
      </c>
      <c r="F80" s="153" t="s">
        <v>1981</v>
      </c>
      <c r="G80" s="153">
        <v>432121102</v>
      </c>
      <c r="H80" s="153" t="s">
        <v>1983</v>
      </c>
      <c r="I80" s="153" t="s">
        <v>1701</v>
      </c>
      <c r="J80" s="153" t="s">
        <v>1615</v>
      </c>
      <c r="K80" s="153"/>
      <c r="L80" s="153">
        <v>4.88</v>
      </c>
      <c r="M80" s="153">
        <v>4.04</v>
      </c>
      <c r="N80" s="265">
        <v>0.17150000000000001</v>
      </c>
      <c r="O80" s="153"/>
      <c r="P80" s="153" t="s">
        <v>1615</v>
      </c>
      <c r="Q80" s="158" t="s">
        <v>2134</v>
      </c>
    </row>
    <row r="81" spans="1:17" s="146" customFormat="1" x14ac:dyDescent="0.25">
      <c r="A81" s="151">
        <v>78</v>
      </c>
      <c r="B81" s="154" t="s">
        <v>1597</v>
      </c>
      <c r="C81" s="154" t="s">
        <v>1618</v>
      </c>
      <c r="D81" s="154" t="s">
        <v>1595</v>
      </c>
      <c r="E81" s="154" t="s">
        <v>2110</v>
      </c>
      <c r="F81" s="153" t="s">
        <v>2114</v>
      </c>
      <c r="G81" s="153">
        <v>462312204</v>
      </c>
      <c r="H81" s="153" t="s">
        <v>2098</v>
      </c>
      <c r="I81" s="153" t="s">
        <v>1701</v>
      </c>
      <c r="J81" s="153" t="s">
        <v>1615</v>
      </c>
      <c r="K81" s="153"/>
      <c r="L81" s="153">
        <v>0.75506000000000084</v>
      </c>
      <c r="M81" s="153">
        <v>0.62804599999999555</v>
      </c>
      <c r="N81" s="265">
        <v>0.16821709533017926</v>
      </c>
      <c r="O81" s="153"/>
      <c r="P81" s="153" t="s">
        <v>1615</v>
      </c>
      <c r="Q81" s="158" t="s">
        <v>2134</v>
      </c>
    </row>
    <row r="82" spans="1:17" s="146" customFormat="1" x14ac:dyDescent="0.25">
      <c r="A82" s="151">
        <v>79</v>
      </c>
      <c r="B82" s="154" t="s">
        <v>1597</v>
      </c>
      <c r="C82" s="154" t="s">
        <v>1619</v>
      </c>
      <c r="D82" s="154" t="s">
        <v>1585</v>
      </c>
      <c r="E82" s="154" t="s">
        <v>1996</v>
      </c>
      <c r="F82" s="153" t="s">
        <v>1970</v>
      </c>
      <c r="G82" s="153">
        <v>452163202</v>
      </c>
      <c r="H82" s="153" t="s">
        <v>1972</v>
      </c>
      <c r="I82" s="153" t="s">
        <v>1956</v>
      </c>
      <c r="J82" s="153" t="s">
        <v>1615</v>
      </c>
      <c r="K82" s="153"/>
      <c r="L82" s="153">
        <v>0.50223999999999802</v>
      </c>
      <c r="M82" s="153">
        <v>0.41800000000000004</v>
      </c>
      <c r="N82" s="265">
        <v>0.167728575979608</v>
      </c>
      <c r="O82" s="153"/>
      <c r="P82" s="153" t="s">
        <v>1615</v>
      </c>
      <c r="Q82" s="158" t="s">
        <v>2134</v>
      </c>
    </row>
    <row r="83" spans="1:17" s="146" customFormat="1" x14ac:dyDescent="0.25">
      <c r="A83" s="151">
        <v>80</v>
      </c>
      <c r="B83" s="154" t="s">
        <v>1597</v>
      </c>
      <c r="C83" s="154" t="s">
        <v>1618</v>
      </c>
      <c r="D83" s="154" t="s">
        <v>1594</v>
      </c>
      <c r="E83" s="154" t="s">
        <v>2118</v>
      </c>
      <c r="F83" s="153" t="s">
        <v>2120</v>
      </c>
      <c r="G83" s="153">
        <v>462221501</v>
      </c>
      <c r="H83" s="153" t="s">
        <v>2102</v>
      </c>
      <c r="I83" s="153" t="s">
        <v>1701</v>
      </c>
      <c r="J83" s="153" t="s">
        <v>1615</v>
      </c>
      <c r="K83" s="153"/>
      <c r="L83" s="153">
        <v>0.560124544</v>
      </c>
      <c r="M83" s="153">
        <v>0.46759140000000027</v>
      </c>
      <c r="N83" s="265">
        <v>0.16520101643680118</v>
      </c>
      <c r="O83" s="153"/>
      <c r="P83" s="153" t="s">
        <v>1615</v>
      </c>
      <c r="Q83" s="158" t="s">
        <v>2134</v>
      </c>
    </row>
    <row r="84" spans="1:17" s="146" customFormat="1" x14ac:dyDescent="0.25">
      <c r="A84" s="151">
        <v>81</v>
      </c>
      <c r="B84" s="154" t="s">
        <v>1597</v>
      </c>
      <c r="C84" s="154" t="s">
        <v>1997</v>
      </c>
      <c r="D84" s="154" t="s">
        <v>1592</v>
      </c>
      <c r="E84" s="154" t="s">
        <v>2005</v>
      </c>
      <c r="F84" s="153" t="s">
        <v>2021</v>
      </c>
      <c r="G84" s="153">
        <v>461533302</v>
      </c>
      <c r="H84" s="153" t="s">
        <v>2021</v>
      </c>
      <c r="I84" s="153" t="s">
        <v>1701</v>
      </c>
      <c r="J84" s="153" t="s">
        <v>1615</v>
      </c>
      <c r="K84" s="153"/>
      <c r="L84" s="153">
        <v>0.91</v>
      </c>
      <c r="M84" s="153">
        <v>0.76500000000000001</v>
      </c>
      <c r="N84" s="265">
        <v>0.15934065934065936</v>
      </c>
      <c r="O84" s="153"/>
      <c r="P84" s="153" t="s">
        <v>1615</v>
      </c>
      <c r="Q84" s="158" t="s">
        <v>2134</v>
      </c>
    </row>
    <row r="85" spans="1:17" s="146" customFormat="1" x14ac:dyDescent="0.25">
      <c r="A85" s="151">
        <v>82</v>
      </c>
      <c r="B85" s="154" t="s">
        <v>1597</v>
      </c>
      <c r="C85" s="154" t="s">
        <v>1997</v>
      </c>
      <c r="D85" s="154" t="s">
        <v>1591</v>
      </c>
      <c r="E85" s="154" t="s">
        <v>2001</v>
      </c>
      <c r="F85" s="153" t="s">
        <v>2001</v>
      </c>
      <c r="G85" s="153">
        <v>461212207</v>
      </c>
      <c r="H85" s="153" t="s">
        <v>2030</v>
      </c>
      <c r="I85" s="153" t="s">
        <v>1701</v>
      </c>
      <c r="J85" s="153" t="s">
        <v>1615</v>
      </c>
      <c r="K85" s="153"/>
      <c r="L85" s="153">
        <v>4.8919999999999995</v>
      </c>
      <c r="M85" s="153">
        <v>4.1349999999999998</v>
      </c>
      <c r="N85" s="265">
        <v>0.15474243663123463</v>
      </c>
      <c r="O85" s="153"/>
      <c r="P85" s="153" t="s">
        <v>1615</v>
      </c>
      <c r="Q85" s="158" t="s">
        <v>2134</v>
      </c>
    </row>
    <row r="86" spans="1:17" s="146" customFormat="1" x14ac:dyDescent="0.25">
      <c r="A86" s="151">
        <v>83</v>
      </c>
      <c r="B86" s="154" t="s">
        <v>1597</v>
      </c>
      <c r="C86" s="154" t="s">
        <v>1997</v>
      </c>
      <c r="D86" s="154" t="s">
        <v>1591</v>
      </c>
      <c r="E86" s="154" t="s">
        <v>2003</v>
      </c>
      <c r="F86" s="153" t="s">
        <v>2016</v>
      </c>
      <c r="G86" s="153">
        <v>461223201</v>
      </c>
      <c r="H86" s="153" t="s">
        <v>2035</v>
      </c>
      <c r="I86" s="153" t="s">
        <v>1701</v>
      </c>
      <c r="J86" s="153" t="s">
        <v>1615</v>
      </c>
      <c r="K86" s="153"/>
      <c r="L86" s="153">
        <v>1.369</v>
      </c>
      <c r="M86" s="153">
        <v>1.161</v>
      </c>
      <c r="N86" s="265">
        <v>0.15193571950328705</v>
      </c>
      <c r="O86" s="153"/>
      <c r="P86" s="153" t="s">
        <v>1615</v>
      </c>
      <c r="Q86" s="158" t="s">
        <v>2134</v>
      </c>
    </row>
    <row r="87" spans="1:17" s="146" customFormat="1" x14ac:dyDescent="0.25">
      <c r="A87" s="151">
        <v>84</v>
      </c>
      <c r="B87" s="154" t="s">
        <v>1597</v>
      </c>
      <c r="C87" s="154" t="s">
        <v>1997</v>
      </c>
      <c r="D87" s="154" t="s">
        <v>1589</v>
      </c>
      <c r="E87" s="154" t="s">
        <v>1998</v>
      </c>
      <c r="F87" s="153" t="s">
        <v>2007</v>
      </c>
      <c r="G87" s="153">
        <v>461111205</v>
      </c>
      <c r="H87" s="153" t="s">
        <v>2024</v>
      </c>
      <c r="I87" s="153" t="s">
        <v>1701</v>
      </c>
      <c r="J87" s="153" t="s">
        <v>1615</v>
      </c>
      <c r="K87" s="153"/>
      <c r="L87" s="153">
        <v>3.9359999999999999</v>
      </c>
      <c r="M87" s="153">
        <v>3.3410000000000002</v>
      </c>
      <c r="N87" s="265">
        <v>0.1511686991869918</v>
      </c>
      <c r="O87" s="153"/>
      <c r="P87" s="153" t="s">
        <v>1615</v>
      </c>
      <c r="Q87" s="158" t="s">
        <v>2134</v>
      </c>
    </row>
    <row r="88" spans="1:17" s="146" customFormat="1" x14ac:dyDescent="0.25">
      <c r="A88" s="151">
        <v>85</v>
      </c>
      <c r="B88" s="154" t="s">
        <v>1597</v>
      </c>
      <c r="C88" s="154" t="s">
        <v>2040</v>
      </c>
      <c r="D88" s="154" t="s">
        <v>1811</v>
      </c>
      <c r="E88" s="154" t="s">
        <v>2043</v>
      </c>
      <c r="F88" s="153" t="s">
        <v>2063</v>
      </c>
      <c r="G88" s="153">
        <v>442213101</v>
      </c>
      <c r="H88" s="153" t="s">
        <v>2089</v>
      </c>
      <c r="I88" s="153" t="s">
        <v>1701</v>
      </c>
      <c r="J88" s="153" t="s">
        <v>1615</v>
      </c>
      <c r="K88" s="153"/>
      <c r="L88" s="153">
        <v>0.50985000000000014</v>
      </c>
      <c r="M88" s="153">
        <v>0.44117499999999998</v>
      </c>
      <c r="N88" s="265">
        <v>0.13469647935667378</v>
      </c>
      <c r="O88" s="153"/>
      <c r="P88" s="153" t="s">
        <v>1615</v>
      </c>
      <c r="Q88" s="158" t="s">
        <v>2134</v>
      </c>
    </row>
    <row r="89" spans="1:17" s="146" customFormat="1" x14ac:dyDescent="0.25">
      <c r="A89" s="151">
        <v>86</v>
      </c>
      <c r="B89" s="154" t="s">
        <v>1597</v>
      </c>
      <c r="C89" s="154" t="s">
        <v>1997</v>
      </c>
      <c r="D89" s="154" t="s">
        <v>1591</v>
      </c>
      <c r="E89" s="154" t="s">
        <v>2002</v>
      </c>
      <c r="F89" s="153" t="s">
        <v>2014</v>
      </c>
      <c r="G89" s="153">
        <v>461241201</v>
      </c>
      <c r="H89" s="153" t="s">
        <v>2014</v>
      </c>
      <c r="I89" s="153" t="s">
        <v>1701</v>
      </c>
      <c r="J89" s="153" t="s">
        <v>1615</v>
      </c>
      <c r="K89" s="153"/>
      <c r="L89" s="153">
        <v>1.4869999999999999</v>
      </c>
      <c r="M89" s="153">
        <v>1.2889999999999999</v>
      </c>
      <c r="N89" s="265">
        <v>0.13315400134498989</v>
      </c>
      <c r="O89" s="153"/>
      <c r="P89" s="153" t="s">
        <v>1615</v>
      </c>
      <c r="Q89" s="158" t="s">
        <v>2134</v>
      </c>
    </row>
    <row r="90" spans="1:17" s="146" customFormat="1" x14ac:dyDescent="0.25">
      <c r="A90" s="151">
        <v>87</v>
      </c>
      <c r="B90" s="154" t="s">
        <v>1597</v>
      </c>
      <c r="C90" s="154" t="s">
        <v>1997</v>
      </c>
      <c r="D90" s="154" t="s">
        <v>1592</v>
      </c>
      <c r="E90" s="154" t="s">
        <v>2005</v>
      </c>
      <c r="F90" s="153" t="s">
        <v>2020</v>
      </c>
      <c r="G90" s="153">
        <v>461532403</v>
      </c>
      <c r="H90" s="153" t="s">
        <v>2038</v>
      </c>
      <c r="I90" s="153" t="s">
        <v>1701</v>
      </c>
      <c r="J90" s="153" t="s">
        <v>1615</v>
      </c>
      <c r="K90" s="153"/>
      <c r="L90" s="153">
        <v>0.96700000000000008</v>
      </c>
      <c r="M90" s="153">
        <v>0.84400000000000008</v>
      </c>
      <c r="N90" s="265">
        <v>0.12719751809720783</v>
      </c>
      <c r="O90" s="153"/>
      <c r="P90" s="153" t="s">
        <v>1615</v>
      </c>
      <c r="Q90" s="158" t="s">
        <v>2134</v>
      </c>
    </row>
    <row r="91" spans="1:17" s="146" customFormat="1" x14ac:dyDescent="0.25">
      <c r="A91" s="151">
        <v>88</v>
      </c>
      <c r="B91" s="154" t="s">
        <v>1597</v>
      </c>
      <c r="C91" s="154" t="s">
        <v>2040</v>
      </c>
      <c r="D91" s="154" t="s">
        <v>1811</v>
      </c>
      <c r="E91" s="154" t="s">
        <v>2052</v>
      </c>
      <c r="F91" s="153" t="s">
        <v>2060</v>
      </c>
      <c r="G91" s="153">
        <v>442221503</v>
      </c>
      <c r="H91" s="153" t="s">
        <v>2090</v>
      </c>
      <c r="I91" s="153" t="s">
        <v>1701</v>
      </c>
      <c r="J91" s="153" t="s">
        <v>1615</v>
      </c>
      <c r="K91" s="153"/>
      <c r="L91" s="153">
        <v>2.8003999999999909</v>
      </c>
      <c r="M91" s="153">
        <v>2.44597</v>
      </c>
      <c r="N91" s="265">
        <v>0.12656406227681477</v>
      </c>
      <c r="O91" s="153"/>
      <c r="P91" s="153" t="s">
        <v>1615</v>
      </c>
      <c r="Q91" s="158" t="s">
        <v>2134</v>
      </c>
    </row>
    <row r="92" spans="1:17" s="146" customFormat="1" x14ac:dyDescent="0.25">
      <c r="A92" s="151">
        <v>89</v>
      </c>
      <c r="B92" s="154" t="s">
        <v>1597</v>
      </c>
      <c r="C92" s="154" t="s">
        <v>2040</v>
      </c>
      <c r="D92" s="154" t="s">
        <v>1813</v>
      </c>
      <c r="E92" s="154" t="s">
        <v>2047</v>
      </c>
      <c r="F92" s="153" t="s">
        <v>2048</v>
      </c>
      <c r="G92" s="153">
        <v>442111101</v>
      </c>
      <c r="H92" s="153" t="s">
        <v>2019</v>
      </c>
      <c r="I92" s="153" t="s">
        <v>1701</v>
      </c>
      <c r="J92" s="153" t="s">
        <v>1615</v>
      </c>
      <c r="K92" s="153"/>
      <c r="L92" s="153">
        <v>6.9518000000000004</v>
      </c>
      <c r="M92" s="153">
        <v>6.0780980499999995</v>
      </c>
      <c r="N92" s="265">
        <v>0.12567996058574771</v>
      </c>
      <c r="O92" s="153"/>
      <c r="P92" s="153" t="s">
        <v>1615</v>
      </c>
      <c r="Q92" s="158" t="s">
        <v>2134</v>
      </c>
    </row>
    <row r="93" spans="1:17" s="146" customFormat="1" x14ac:dyDescent="0.25">
      <c r="A93" s="151">
        <v>90</v>
      </c>
      <c r="B93" s="154" t="s">
        <v>1597</v>
      </c>
      <c r="C93" s="154" t="s">
        <v>1618</v>
      </c>
      <c r="D93" s="154" t="s">
        <v>1594</v>
      </c>
      <c r="E93" s="154" t="s">
        <v>2128</v>
      </c>
      <c r="F93" s="153" t="s">
        <v>2117</v>
      </c>
      <c r="G93" s="153">
        <v>462231105</v>
      </c>
      <c r="H93" s="153" t="s">
        <v>2103</v>
      </c>
      <c r="I93" s="153" t="s">
        <v>1701</v>
      </c>
      <c r="J93" s="153" t="s">
        <v>1615</v>
      </c>
      <c r="K93" s="153"/>
      <c r="L93" s="153">
        <v>0.25800000000000001</v>
      </c>
      <c r="M93" s="153">
        <v>0.22594600000000004</v>
      </c>
      <c r="N93" s="265">
        <v>0.12424031007751926</v>
      </c>
      <c r="O93" s="153"/>
      <c r="P93" s="153" t="s">
        <v>1615</v>
      </c>
      <c r="Q93" s="158" t="s">
        <v>2134</v>
      </c>
    </row>
    <row r="94" spans="1:17" s="146" customFormat="1" x14ac:dyDescent="0.25">
      <c r="A94" s="151">
        <v>91</v>
      </c>
      <c r="B94" s="154" t="s">
        <v>1597</v>
      </c>
      <c r="C94" s="154" t="s">
        <v>1997</v>
      </c>
      <c r="D94" s="154" t="s">
        <v>1591</v>
      </c>
      <c r="E94" s="154" t="s">
        <v>2002</v>
      </c>
      <c r="F94" s="153" t="s">
        <v>2015</v>
      </c>
      <c r="G94" s="153">
        <v>461244105</v>
      </c>
      <c r="H94" s="153" t="s">
        <v>2033</v>
      </c>
      <c r="I94" s="153" t="s">
        <v>1701</v>
      </c>
      <c r="J94" s="153" t="s">
        <v>1615</v>
      </c>
      <c r="K94" s="153"/>
      <c r="L94" s="153">
        <v>0.85299999999999998</v>
      </c>
      <c r="M94" s="153">
        <v>0.755</v>
      </c>
      <c r="N94" s="265">
        <v>0.11488862837045719</v>
      </c>
      <c r="O94" s="153"/>
      <c r="P94" s="153" t="s">
        <v>1615</v>
      </c>
      <c r="Q94" s="158" t="s">
        <v>2134</v>
      </c>
    </row>
    <row r="95" spans="1:17" s="146" customFormat="1" x14ac:dyDescent="0.25">
      <c r="A95" s="151">
        <v>92</v>
      </c>
      <c r="B95" s="154" t="s">
        <v>1597</v>
      </c>
      <c r="C95" s="154" t="s">
        <v>1618</v>
      </c>
      <c r="D95" s="154" t="s">
        <v>1593</v>
      </c>
      <c r="E95" s="154" t="s">
        <v>2121</v>
      </c>
      <c r="F95" s="153" t="s">
        <v>2123</v>
      </c>
      <c r="G95" s="153">
        <v>462131701</v>
      </c>
      <c r="H95" s="153" t="s">
        <v>2106</v>
      </c>
      <c r="I95" s="153" t="s">
        <v>1701</v>
      </c>
      <c r="J95" s="153" t="s">
        <v>1615</v>
      </c>
      <c r="K95" s="153"/>
      <c r="L95" s="153">
        <v>1.2086999999999999</v>
      </c>
      <c r="M95" s="153">
        <v>1.0731420000000043</v>
      </c>
      <c r="N95" s="265">
        <v>0.11215189873417351</v>
      </c>
      <c r="O95" s="153"/>
      <c r="P95" s="153" t="s">
        <v>1615</v>
      </c>
      <c r="Q95" s="158" t="s">
        <v>2134</v>
      </c>
    </row>
    <row r="96" spans="1:17" s="146" customFormat="1" x14ac:dyDescent="0.25">
      <c r="A96" s="151">
        <v>93</v>
      </c>
      <c r="B96" s="154" t="s">
        <v>1597</v>
      </c>
      <c r="C96" s="154" t="s">
        <v>2040</v>
      </c>
      <c r="D96" s="154" t="s">
        <v>1811</v>
      </c>
      <c r="E96" s="154" t="s">
        <v>2055</v>
      </c>
      <c r="F96" s="153" t="s">
        <v>2064</v>
      </c>
      <c r="G96" s="153">
        <v>442232201</v>
      </c>
      <c r="H96" s="153" t="s">
        <v>2091</v>
      </c>
      <c r="I96" s="153" t="s">
        <v>1701</v>
      </c>
      <c r="J96" s="153" t="s">
        <v>1615</v>
      </c>
      <c r="K96" s="153"/>
      <c r="L96" s="153">
        <v>5.5604999999999558</v>
      </c>
      <c r="M96" s="153">
        <v>5.0010300000000001</v>
      </c>
      <c r="N96" s="265">
        <v>0.10061505260317601</v>
      </c>
      <c r="O96" s="153"/>
      <c r="P96" s="153" t="s">
        <v>1615</v>
      </c>
      <c r="Q96" s="158" t="s">
        <v>2134</v>
      </c>
    </row>
    <row r="97" spans="1:17" s="146" customFormat="1" x14ac:dyDescent="0.25">
      <c r="A97" s="151"/>
      <c r="B97" s="154"/>
      <c r="C97" s="154"/>
      <c r="D97" s="154"/>
      <c r="E97" s="154"/>
      <c r="F97" s="153"/>
      <c r="G97" s="153"/>
      <c r="H97" s="153"/>
      <c r="I97" s="153"/>
      <c r="J97" s="153"/>
      <c r="K97" s="153" t="s">
        <v>2132</v>
      </c>
      <c r="L97" s="153">
        <f>SUM(L4:L96)</f>
        <v>271.68244377599984</v>
      </c>
      <c r="M97" s="153"/>
      <c r="N97" s="265"/>
      <c r="O97" s="153"/>
      <c r="P97" s="153"/>
      <c r="Q97" s="158"/>
    </row>
    <row r="98" spans="1:17" s="146" customFormat="1" x14ac:dyDescent="0.25">
      <c r="A98" s="151"/>
      <c r="B98" s="154"/>
      <c r="C98" s="154"/>
      <c r="D98" s="154"/>
      <c r="E98" s="154"/>
      <c r="F98" s="153"/>
      <c r="G98" s="153"/>
      <c r="H98" s="153"/>
      <c r="I98" s="153"/>
      <c r="J98" s="153"/>
      <c r="K98" s="153" t="s">
        <v>2133</v>
      </c>
      <c r="L98" s="153"/>
      <c r="M98" s="153">
        <f>SUM(M4:M96)</f>
        <v>192.73748701999983</v>
      </c>
      <c r="N98" s="265"/>
      <c r="O98" s="153"/>
      <c r="P98" s="153"/>
      <c r="Q98" s="158"/>
    </row>
    <row r="99" spans="1:17" s="146" customFormat="1" x14ac:dyDescent="0.25">
      <c r="A99" s="151"/>
      <c r="B99" s="154"/>
      <c r="C99" s="154"/>
      <c r="D99" s="154"/>
      <c r="E99" s="154"/>
      <c r="F99" s="153"/>
      <c r="G99" s="153"/>
      <c r="H99" s="153"/>
      <c r="I99" s="153"/>
      <c r="J99" s="153"/>
      <c r="K99" s="153"/>
      <c r="L99" s="153"/>
      <c r="M99" s="153"/>
      <c r="N99" s="265"/>
      <c r="O99" s="153"/>
      <c r="P99" s="153"/>
      <c r="Q99" s="158"/>
    </row>
    <row r="100" spans="1:17" s="146" customFormat="1" x14ac:dyDescent="0.25">
      <c r="A100" s="151"/>
      <c r="B100" s="154"/>
      <c r="C100" s="154"/>
      <c r="D100" s="154"/>
      <c r="E100" s="154"/>
      <c r="F100" s="153"/>
      <c r="G100" s="153"/>
      <c r="H100" s="153"/>
      <c r="I100" s="153"/>
      <c r="J100" s="153"/>
      <c r="K100" s="153"/>
      <c r="L100" s="153"/>
      <c r="M100" s="153"/>
      <c r="N100" s="265"/>
      <c r="O100" s="153"/>
      <c r="P100" s="153"/>
      <c r="Q100" s="158"/>
    </row>
    <row r="101" spans="1:17" s="146" customFormat="1" x14ac:dyDescent="0.25">
      <c r="A101" s="151"/>
      <c r="B101" s="154"/>
      <c r="C101" s="154"/>
      <c r="D101" s="154"/>
      <c r="E101" s="154"/>
      <c r="F101" s="153"/>
      <c r="G101" s="153"/>
      <c r="H101" s="153"/>
      <c r="I101" s="153"/>
      <c r="J101" s="153"/>
      <c r="K101" s="153"/>
      <c r="L101" s="153"/>
      <c r="M101" s="153"/>
      <c r="N101" s="265"/>
      <c r="O101" s="153"/>
      <c r="P101" s="153"/>
      <c r="Q101" s="158"/>
    </row>
    <row r="102" spans="1:17" s="146" customFormat="1" x14ac:dyDescent="0.25">
      <c r="A102" s="151"/>
      <c r="B102" s="154"/>
      <c r="C102" s="154"/>
      <c r="D102" s="154"/>
      <c r="E102" s="154"/>
      <c r="F102" s="153"/>
      <c r="G102" s="153"/>
      <c r="H102" s="153"/>
      <c r="I102" s="153"/>
      <c r="J102" s="153"/>
      <c r="K102" s="153"/>
      <c r="L102" s="153"/>
      <c r="M102" s="153"/>
      <c r="N102" s="265"/>
      <c r="O102" s="153"/>
      <c r="P102" s="153"/>
      <c r="Q102" s="158"/>
    </row>
    <row r="103" spans="1:17" s="146" customFormat="1" x14ac:dyDescent="0.25">
      <c r="A103" s="151"/>
      <c r="B103" s="154"/>
      <c r="C103" s="154"/>
      <c r="D103" s="154"/>
      <c r="E103" s="154"/>
      <c r="F103" s="153"/>
      <c r="G103" s="153"/>
      <c r="H103" s="153"/>
      <c r="I103" s="153"/>
      <c r="J103" s="153"/>
      <c r="K103" s="153"/>
      <c r="L103" s="153"/>
      <c r="M103" s="153"/>
      <c r="N103" s="265"/>
      <c r="O103" s="153"/>
      <c r="P103" s="153"/>
      <c r="Q103" s="158"/>
    </row>
    <row r="104" spans="1:17" s="146" customFormat="1" x14ac:dyDescent="0.25">
      <c r="A104" s="151"/>
      <c r="B104" s="154"/>
      <c r="C104" s="154"/>
      <c r="D104" s="154"/>
      <c r="E104" s="154"/>
      <c r="F104" s="153"/>
      <c r="G104" s="153"/>
      <c r="H104" s="153"/>
      <c r="I104" s="153"/>
      <c r="J104" s="153"/>
      <c r="K104" s="153"/>
      <c r="L104" s="153"/>
      <c r="M104" s="153"/>
      <c r="N104" s="265"/>
      <c r="O104" s="153"/>
      <c r="P104" s="153"/>
      <c r="Q104" s="158"/>
    </row>
    <row r="105" spans="1:17" s="146" customFormat="1" x14ac:dyDescent="0.25">
      <c r="A105" s="151"/>
      <c r="B105" s="154"/>
      <c r="C105" s="154"/>
      <c r="D105" s="154"/>
      <c r="E105" s="154"/>
      <c r="F105" s="153"/>
      <c r="G105" s="153"/>
      <c r="H105" s="153"/>
      <c r="I105" s="153"/>
      <c r="J105" s="153"/>
      <c r="K105" s="153"/>
      <c r="L105" s="153"/>
      <c r="M105" s="153"/>
      <c r="N105" s="265"/>
      <c r="O105" s="153"/>
      <c r="P105" s="153"/>
      <c r="Q105" s="158"/>
    </row>
    <row r="106" spans="1:17" s="146" customFormat="1" x14ac:dyDescent="0.25">
      <c r="A106" s="151"/>
      <c r="B106" s="154"/>
      <c r="C106" s="154"/>
      <c r="D106" s="154"/>
      <c r="E106" s="154"/>
      <c r="F106" s="153"/>
      <c r="G106" s="153"/>
      <c r="H106" s="153"/>
      <c r="I106" s="153"/>
      <c r="J106" s="153"/>
      <c r="K106" s="153"/>
      <c r="L106" s="153"/>
      <c r="M106" s="153"/>
      <c r="N106" s="265"/>
      <c r="O106" s="153"/>
      <c r="P106" s="153"/>
      <c r="Q106" s="158"/>
    </row>
    <row r="107" spans="1:17" s="146" customFormat="1" x14ac:dyDescent="0.25">
      <c r="A107" s="151"/>
      <c r="B107" s="154"/>
      <c r="C107" s="154"/>
      <c r="D107" s="154"/>
      <c r="E107" s="154"/>
      <c r="F107" s="153"/>
      <c r="G107" s="153"/>
      <c r="H107" s="153"/>
      <c r="I107" s="153"/>
      <c r="J107" s="153"/>
      <c r="K107" s="153"/>
      <c r="L107" s="153"/>
      <c r="M107" s="153"/>
      <c r="N107" s="265"/>
      <c r="O107" s="153"/>
      <c r="P107" s="153"/>
      <c r="Q107" s="158"/>
    </row>
    <row r="108" spans="1:17" s="146" customFormat="1" x14ac:dyDescent="0.25">
      <c r="A108" s="151"/>
      <c r="B108" s="154"/>
      <c r="C108" s="154"/>
      <c r="D108" s="154"/>
      <c r="E108" s="154"/>
      <c r="F108" s="153"/>
      <c r="G108" s="153"/>
      <c r="H108" s="153"/>
      <c r="I108" s="153"/>
      <c r="J108" s="153"/>
      <c r="K108" s="153"/>
      <c r="L108" s="153"/>
      <c r="M108" s="153"/>
      <c r="N108" s="265"/>
      <c r="O108" s="153"/>
      <c r="P108" s="153"/>
      <c r="Q108" s="158"/>
    </row>
    <row r="109" spans="1:17" s="146" customFormat="1" x14ac:dyDescent="0.25">
      <c r="A109" s="151"/>
      <c r="B109" s="154"/>
      <c r="C109" s="154"/>
      <c r="D109" s="154"/>
      <c r="E109" s="154"/>
      <c r="F109" s="153"/>
      <c r="G109" s="153"/>
      <c r="H109" s="153"/>
      <c r="I109" s="153"/>
      <c r="J109" s="153"/>
      <c r="K109" s="153"/>
      <c r="L109" s="153"/>
      <c r="M109" s="153"/>
      <c r="N109" s="265"/>
      <c r="O109" s="153"/>
      <c r="P109" s="153"/>
      <c r="Q109" s="158"/>
    </row>
    <row r="110" spans="1:17" s="146" customFormat="1" x14ac:dyDescent="0.25">
      <c r="A110" s="151"/>
      <c r="B110" s="154"/>
      <c r="C110" s="154"/>
      <c r="D110" s="154"/>
      <c r="E110" s="154"/>
      <c r="F110" s="153"/>
      <c r="G110" s="153"/>
      <c r="H110" s="153"/>
      <c r="I110" s="153"/>
      <c r="J110" s="153"/>
      <c r="K110" s="153"/>
      <c r="L110" s="153"/>
      <c r="M110" s="153"/>
      <c r="N110" s="265"/>
      <c r="O110" s="153"/>
      <c r="P110" s="153"/>
      <c r="Q110" s="158"/>
    </row>
    <row r="111" spans="1:17" s="146" customFormat="1" x14ac:dyDescent="0.25">
      <c r="A111" s="151"/>
      <c r="B111" s="154"/>
      <c r="C111" s="154"/>
      <c r="D111" s="154"/>
      <c r="E111" s="154"/>
      <c r="F111" s="153"/>
      <c r="G111" s="153"/>
      <c r="H111" s="153"/>
      <c r="I111" s="153"/>
      <c r="J111" s="153"/>
      <c r="K111" s="153"/>
      <c r="L111" s="153"/>
      <c r="M111" s="153"/>
      <c r="N111" s="265"/>
      <c r="O111" s="153"/>
      <c r="P111" s="153"/>
      <c r="Q111" s="158"/>
    </row>
    <row r="112" spans="1:17" s="146" customFormat="1" x14ac:dyDescent="0.25">
      <c r="A112" s="151"/>
      <c r="B112" s="154"/>
      <c r="C112" s="154"/>
      <c r="D112" s="154"/>
      <c r="E112" s="154"/>
      <c r="F112" s="153"/>
      <c r="G112" s="153"/>
      <c r="H112" s="153"/>
      <c r="I112" s="153"/>
      <c r="J112" s="153"/>
      <c r="K112" s="153"/>
      <c r="L112" s="153"/>
      <c r="M112" s="153"/>
      <c r="N112" s="265"/>
      <c r="O112" s="153"/>
      <c r="P112" s="153"/>
      <c r="Q112" s="158"/>
    </row>
    <row r="113" spans="1:17" s="146" customFormat="1" x14ac:dyDescent="0.25">
      <c r="A113" s="151"/>
      <c r="B113" s="154"/>
      <c r="C113" s="154"/>
      <c r="D113" s="154"/>
      <c r="E113" s="154"/>
      <c r="F113" s="153"/>
      <c r="G113" s="153"/>
      <c r="H113" s="153"/>
      <c r="I113" s="153"/>
      <c r="J113" s="153"/>
      <c r="K113" s="153"/>
      <c r="L113" s="153"/>
      <c r="M113" s="153"/>
      <c r="N113" s="265"/>
      <c r="O113" s="153"/>
      <c r="P113" s="153"/>
      <c r="Q113" s="158"/>
    </row>
    <row r="114" spans="1:17" s="146" customFormat="1" x14ac:dyDescent="0.25">
      <c r="A114" s="151"/>
      <c r="B114" s="154"/>
      <c r="C114" s="154"/>
      <c r="D114" s="154"/>
      <c r="E114" s="154"/>
      <c r="F114" s="153"/>
      <c r="G114" s="153"/>
      <c r="H114" s="153"/>
      <c r="I114" s="153"/>
      <c r="J114" s="153"/>
      <c r="K114" s="153"/>
      <c r="L114" s="153"/>
      <c r="M114" s="153"/>
      <c r="N114" s="265"/>
      <c r="O114" s="153"/>
      <c r="P114" s="153"/>
      <c r="Q114" s="158"/>
    </row>
    <row r="115" spans="1:17" s="146" customFormat="1" x14ac:dyDescent="0.25">
      <c r="A115" s="151"/>
      <c r="B115" s="154"/>
      <c r="C115" s="154"/>
      <c r="D115" s="154"/>
      <c r="E115" s="154"/>
      <c r="F115" s="153"/>
      <c r="G115" s="153"/>
      <c r="H115" s="153"/>
      <c r="I115" s="153"/>
      <c r="J115" s="153"/>
      <c r="K115" s="153"/>
      <c r="L115" s="153"/>
      <c r="M115" s="153"/>
      <c r="N115" s="153"/>
      <c r="O115" s="153"/>
      <c r="P115" s="153"/>
      <c r="Q115" s="158"/>
    </row>
    <row r="116" spans="1:17" s="146" customFormat="1" x14ac:dyDescent="0.25">
      <c r="A116" s="151"/>
      <c r="B116" s="154"/>
      <c r="C116" s="154"/>
      <c r="D116" s="154"/>
      <c r="E116" s="154"/>
      <c r="F116" s="153"/>
      <c r="G116" s="153"/>
      <c r="H116" s="153"/>
      <c r="I116" s="153"/>
      <c r="J116" s="153"/>
      <c r="K116" s="153"/>
      <c r="L116" s="153"/>
      <c r="M116" s="153"/>
      <c r="N116" s="153"/>
      <c r="O116" s="153"/>
      <c r="P116" s="153"/>
      <c r="Q116" s="158"/>
    </row>
    <row r="117" spans="1:17" s="146" customFormat="1" x14ac:dyDescent="0.25">
      <c r="A117" s="151"/>
      <c r="B117" s="154"/>
      <c r="C117" s="154"/>
      <c r="D117" s="154"/>
      <c r="E117" s="154"/>
      <c r="F117" s="153"/>
      <c r="G117" s="153"/>
      <c r="H117" s="153"/>
      <c r="I117" s="153"/>
      <c r="J117" s="153"/>
      <c r="K117" s="153"/>
      <c r="L117" s="153"/>
      <c r="M117" s="153"/>
      <c r="N117" s="153"/>
      <c r="O117" s="153"/>
      <c r="P117" s="153"/>
      <c r="Q117" s="158"/>
    </row>
    <row r="118" spans="1:17" s="146" customFormat="1" x14ac:dyDescent="0.25">
      <c r="A118" s="151"/>
      <c r="B118" s="154"/>
      <c r="C118" s="154"/>
      <c r="D118" s="154"/>
      <c r="E118" s="154"/>
      <c r="F118" s="153"/>
      <c r="G118" s="153"/>
      <c r="H118" s="153"/>
      <c r="I118" s="153"/>
      <c r="J118" s="153"/>
      <c r="K118" s="153"/>
      <c r="L118" s="153"/>
      <c r="M118" s="153"/>
      <c r="N118" s="153"/>
      <c r="O118" s="153"/>
      <c r="P118" s="153"/>
      <c r="Q118" s="158"/>
    </row>
    <row r="119" spans="1:17" s="146" customFormat="1" x14ac:dyDescent="0.25">
      <c r="A119" s="151"/>
      <c r="B119" s="154"/>
      <c r="C119" s="154"/>
      <c r="D119" s="154"/>
      <c r="E119" s="154"/>
      <c r="F119" s="153"/>
      <c r="G119" s="153"/>
      <c r="H119" s="153"/>
      <c r="I119" s="153"/>
      <c r="J119" s="153"/>
      <c r="K119" s="153"/>
      <c r="L119" s="153"/>
      <c r="M119" s="153"/>
      <c r="N119" s="153"/>
      <c r="O119" s="153"/>
      <c r="P119" s="153"/>
      <c r="Q119" s="158"/>
    </row>
    <row r="120" spans="1:17" s="146" customFormat="1" x14ac:dyDescent="0.25">
      <c r="A120" s="151"/>
      <c r="B120" s="154"/>
      <c r="C120" s="154"/>
      <c r="D120" s="154"/>
      <c r="E120" s="154"/>
      <c r="F120" s="153"/>
      <c r="G120" s="153"/>
      <c r="H120" s="153"/>
      <c r="I120" s="153"/>
      <c r="J120" s="153"/>
      <c r="K120" s="153"/>
      <c r="L120" s="153"/>
      <c r="M120" s="153"/>
      <c r="N120" s="153"/>
      <c r="O120" s="153"/>
      <c r="P120" s="153"/>
      <c r="Q120" s="158"/>
    </row>
    <row r="121" spans="1:17" s="146" customFormat="1" x14ac:dyDescent="0.25">
      <c r="A121" s="151"/>
      <c r="B121" s="154"/>
      <c r="C121" s="154"/>
      <c r="D121" s="154"/>
      <c r="E121" s="154"/>
      <c r="F121" s="153"/>
      <c r="G121" s="153"/>
      <c r="H121" s="153"/>
      <c r="I121" s="153"/>
      <c r="J121" s="153"/>
      <c r="K121" s="153"/>
      <c r="L121" s="153"/>
      <c r="M121" s="153"/>
      <c r="N121" s="153"/>
      <c r="O121" s="153"/>
      <c r="P121" s="153"/>
      <c r="Q121" s="158"/>
    </row>
    <row r="122" spans="1:17" s="146" customFormat="1" x14ac:dyDescent="0.25">
      <c r="A122" s="151"/>
      <c r="B122" s="154"/>
      <c r="C122" s="154"/>
      <c r="D122" s="154"/>
      <c r="E122" s="154"/>
      <c r="F122" s="153"/>
      <c r="G122" s="153"/>
      <c r="H122" s="153"/>
      <c r="I122" s="153"/>
      <c r="J122" s="153"/>
      <c r="K122" s="153"/>
      <c r="L122" s="153"/>
      <c r="M122" s="153"/>
      <c r="N122" s="153"/>
      <c r="O122" s="153"/>
      <c r="P122" s="153"/>
      <c r="Q122" s="158"/>
    </row>
    <row r="123" spans="1:17" s="146" customFormat="1" x14ac:dyDescent="0.25">
      <c r="A123" s="151"/>
      <c r="B123" s="154"/>
      <c r="C123" s="154"/>
      <c r="D123" s="154"/>
      <c r="E123" s="154"/>
      <c r="F123" s="153"/>
      <c r="G123" s="153"/>
      <c r="H123" s="153"/>
      <c r="I123" s="153"/>
      <c r="J123" s="153"/>
      <c r="K123" s="153"/>
      <c r="L123" s="153"/>
      <c r="M123" s="153"/>
      <c r="N123" s="153"/>
      <c r="O123" s="153"/>
      <c r="P123" s="153"/>
      <c r="Q123" s="158"/>
    </row>
    <row r="124" spans="1:17" s="146" customFormat="1" x14ac:dyDescent="0.25">
      <c r="A124" s="151"/>
      <c r="B124" s="154"/>
      <c r="C124" s="154"/>
      <c r="D124" s="154"/>
      <c r="E124" s="154"/>
      <c r="F124" s="153"/>
      <c r="G124" s="153"/>
      <c r="H124" s="153"/>
      <c r="I124" s="153"/>
      <c r="J124" s="153"/>
      <c r="K124" s="153"/>
      <c r="L124" s="153"/>
      <c r="M124" s="153"/>
      <c r="N124" s="153"/>
      <c r="O124" s="153"/>
      <c r="P124" s="153"/>
      <c r="Q124" s="158"/>
    </row>
    <row r="125" spans="1:17" s="146" customFormat="1" x14ac:dyDescent="0.25">
      <c r="A125" s="151"/>
      <c r="B125" s="154"/>
      <c r="C125" s="154"/>
      <c r="D125" s="154"/>
      <c r="E125" s="154"/>
      <c r="F125" s="153"/>
      <c r="G125" s="153"/>
      <c r="H125" s="153"/>
      <c r="I125" s="153"/>
      <c r="J125" s="153"/>
      <c r="K125" s="153"/>
      <c r="L125" s="153"/>
      <c r="M125" s="153"/>
      <c r="N125" s="153"/>
      <c r="O125" s="153"/>
      <c r="P125" s="153"/>
      <c r="Q125" s="158"/>
    </row>
    <row r="126" spans="1:17" s="146" customFormat="1" x14ac:dyDescent="0.25">
      <c r="A126" s="151"/>
      <c r="B126" s="154"/>
      <c r="C126" s="154"/>
      <c r="D126" s="154"/>
      <c r="E126" s="154"/>
      <c r="F126" s="153"/>
      <c r="G126" s="153"/>
      <c r="H126" s="153"/>
      <c r="I126" s="153"/>
      <c r="J126" s="153"/>
      <c r="K126" s="153"/>
      <c r="L126" s="153"/>
      <c r="M126" s="153"/>
      <c r="N126" s="153"/>
      <c r="O126" s="153"/>
      <c r="P126" s="153"/>
      <c r="Q126" s="158"/>
    </row>
    <row r="127" spans="1:17" s="146" customFormat="1" x14ac:dyDescent="0.25">
      <c r="A127" s="151"/>
      <c r="B127" s="154"/>
      <c r="C127" s="154"/>
      <c r="D127" s="154"/>
      <c r="E127" s="154"/>
      <c r="F127" s="153"/>
      <c r="G127" s="153"/>
      <c r="H127" s="153"/>
      <c r="I127" s="153"/>
      <c r="J127" s="153"/>
      <c r="K127" s="153"/>
      <c r="L127" s="153"/>
      <c r="M127" s="153"/>
      <c r="N127" s="153"/>
      <c r="O127" s="153"/>
      <c r="P127" s="153"/>
      <c r="Q127" s="158"/>
    </row>
    <row r="128" spans="1:17" s="146" customFormat="1" x14ac:dyDescent="0.25">
      <c r="A128" s="151"/>
      <c r="B128" s="154"/>
      <c r="C128" s="154"/>
      <c r="D128" s="154"/>
      <c r="E128" s="154"/>
      <c r="F128" s="153"/>
      <c r="G128" s="153"/>
      <c r="H128" s="153"/>
      <c r="I128" s="153"/>
      <c r="J128" s="153"/>
      <c r="K128" s="153"/>
      <c r="L128" s="153"/>
      <c r="M128" s="153"/>
      <c r="N128" s="153"/>
      <c r="O128" s="153"/>
      <c r="P128" s="153"/>
      <c r="Q128" s="158"/>
    </row>
    <row r="129" spans="1:17" s="146" customFormat="1" x14ac:dyDescent="0.25">
      <c r="A129" s="151"/>
      <c r="B129" s="154"/>
      <c r="C129" s="154"/>
      <c r="D129" s="154"/>
      <c r="E129" s="154"/>
      <c r="F129" s="153"/>
      <c r="G129" s="153"/>
      <c r="H129" s="153"/>
      <c r="I129" s="153"/>
      <c r="J129" s="153"/>
      <c r="K129" s="153"/>
      <c r="L129" s="153"/>
      <c r="M129" s="153"/>
      <c r="N129" s="153"/>
      <c r="O129" s="153"/>
      <c r="P129" s="153"/>
      <c r="Q129" s="158"/>
    </row>
    <row r="130" spans="1:17" s="146" customFormat="1" x14ac:dyDescent="0.25">
      <c r="A130" s="151"/>
      <c r="B130" s="154"/>
      <c r="C130" s="154"/>
      <c r="D130" s="154"/>
      <c r="E130" s="154"/>
      <c r="F130" s="153"/>
      <c r="G130" s="153"/>
      <c r="H130" s="153"/>
      <c r="I130" s="153"/>
      <c r="J130" s="153"/>
      <c r="K130" s="153"/>
      <c r="L130" s="153"/>
      <c r="M130" s="153"/>
      <c r="N130" s="153"/>
      <c r="O130" s="153"/>
      <c r="P130" s="153"/>
      <c r="Q130" s="158"/>
    </row>
    <row r="131" spans="1:17" s="146" customFormat="1" x14ac:dyDescent="0.25">
      <c r="A131" s="151"/>
      <c r="B131" s="154"/>
      <c r="C131" s="154"/>
      <c r="D131" s="154"/>
      <c r="E131" s="154"/>
      <c r="F131" s="153"/>
      <c r="G131" s="153"/>
      <c r="H131" s="153"/>
      <c r="I131" s="153"/>
      <c r="J131" s="153"/>
      <c r="K131" s="153"/>
      <c r="L131" s="153"/>
      <c r="M131" s="153"/>
      <c r="N131" s="153"/>
      <c r="O131" s="153"/>
      <c r="P131" s="153"/>
      <c r="Q131" s="158"/>
    </row>
    <row r="132" spans="1:17" s="146" customFormat="1" x14ac:dyDescent="0.25">
      <c r="A132" s="151"/>
      <c r="B132" s="154"/>
      <c r="C132" s="154"/>
      <c r="D132" s="154"/>
      <c r="E132" s="154"/>
      <c r="F132" s="153"/>
      <c r="G132" s="153"/>
      <c r="H132" s="153"/>
      <c r="I132" s="153"/>
      <c r="J132" s="153"/>
      <c r="K132" s="153"/>
      <c r="L132" s="153"/>
      <c r="M132" s="153"/>
      <c r="N132" s="153"/>
      <c r="O132" s="153"/>
      <c r="P132" s="153"/>
      <c r="Q132" s="158"/>
    </row>
    <row r="133" spans="1:17" s="146" customFormat="1" x14ac:dyDescent="0.25">
      <c r="A133" s="151"/>
      <c r="B133" s="154"/>
      <c r="C133" s="154"/>
      <c r="D133" s="154"/>
      <c r="E133" s="154"/>
      <c r="F133" s="153"/>
      <c r="G133" s="153"/>
      <c r="H133" s="153"/>
      <c r="I133" s="153"/>
      <c r="J133" s="153"/>
      <c r="K133" s="153"/>
      <c r="L133" s="153"/>
      <c r="M133" s="153"/>
      <c r="N133" s="153"/>
      <c r="O133" s="153"/>
      <c r="P133" s="153"/>
      <c r="Q133" s="158"/>
    </row>
    <row r="134" spans="1:17" s="146" customFormat="1" x14ac:dyDescent="0.25">
      <c r="A134" s="151"/>
      <c r="B134" s="154"/>
      <c r="C134" s="154"/>
      <c r="D134" s="154"/>
      <c r="E134" s="154"/>
      <c r="F134" s="153"/>
      <c r="G134" s="153"/>
      <c r="H134" s="153"/>
      <c r="I134" s="153"/>
      <c r="J134" s="153"/>
      <c r="K134" s="153"/>
      <c r="L134" s="153"/>
      <c r="M134" s="153"/>
      <c r="N134" s="153"/>
      <c r="O134" s="153"/>
      <c r="P134" s="153"/>
      <c r="Q134" s="158"/>
    </row>
    <row r="135" spans="1:17" s="146" customFormat="1" x14ac:dyDescent="0.25">
      <c r="A135" s="151"/>
      <c r="B135" s="154"/>
      <c r="C135" s="154"/>
      <c r="D135" s="154"/>
      <c r="E135" s="154"/>
      <c r="F135" s="153"/>
      <c r="G135" s="153"/>
      <c r="H135" s="153"/>
      <c r="I135" s="153"/>
      <c r="J135" s="153"/>
      <c r="K135" s="153"/>
      <c r="L135" s="153"/>
      <c r="M135" s="153"/>
      <c r="N135" s="153"/>
      <c r="O135" s="153"/>
      <c r="P135" s="153"/>
      <c r="Q135" s="158"/>
    </row>
    <row r="136" spans="1:17" s="146" customFormat="1" x14ac:dyDescent="0.25">
      <c r="A136" s="151"/>
      <c r="B136" s="154"/>
      <c r="C136" s="154"/>
      <c r="D136" s="154"/>
      <c r="E136" s="154"/>
      <c r="F136" s="153"/>
      <c r="G136" s="153"/>
      <c r="H136" s="153"/>
      <c r="I136" s="153"/>
      <c r="J136" s="153"/>
      <c r="K136" s="153"/>
      <c r="L136" s="153"/>
      <c r="M136" s="153"/>
      <c r="N136" s="153"/>
      <c r="O136" s="153"/>
      <c r="P136" s="153"/>
      <c r="Q136" s="158"/>
    </row>
    <row r="137" spans="1:17" s="146" customFormat="1" x14ac:dyDescent="0.25">
      <c r="A137" s="151"/>
      <c r="B137" s="154"/>
      <c r="C137" s="154"/>
      <c r="D137" s="154"/>
      <c r="E137" s="154"/>
      <c r="F137" s="153"/>
      <c r="G137" s="153"/>
      <c r="H137" s="153"/>
      <c r="I137" s="153"/>
      <c r="J137" s="153"/>
      <c r="K137" s="153"/>
      <c r="L137" s="153"/>
      <c r="M137" s="153"/>
      <c r="N137" s="153"/>
      <c r="O137" s="153"/>
      <c r="P137" s="153"/>
      <c r="Q137" s="158"/>
    </row>
    <row r="138" spans="1:17" s="146" customFormat="1" x14ac:dyDescent="0.25">
      <c r="A138" s="151"/>
      <c r="B138" s="154"/>
      <c r="C138" s="154"/>
      <c r="D138" s="154"/>
      <c r="E138" s="154"/>
      <c r="F138" s="153"/>
      <c r="G138" s="153"/>
      <c r="H138" s="153"/>
      <c r="I138" s="153"/>
      <c r="J138" s="153"/>
      <c r="K138" s="153"/>
      <c r="L138" s="153"/>
      <c r="M138" s="153"/>
      <c r="N138" s="153"/>
      <c r="O138" s="153"/>
      <c r="P138" s="153"/>
      <c r="Q138" s="158"/>
    </row>
    <row r="139" spans="1:17" s="146" customFormat="1" x14ac:dyDescent="0.25">
      <c r="A139" s="151"/>
      <c r="B139" s="154"/>
      <c r="C139" s="154"/>
      <c r="D139" s="154"/>
      <c r="E139" s="154"/>
      <c r="F139" s="153"/>
      <c r="G139" s="153"/>
      <c r="H139" s="153"/>
      <c r="I139" s="153"/>
      <c r="J139" s="153"/>
      <c r="K139" s="153"/>
      <c r="L139" s="153"/>
      <c r="M139" s="153"/>
      <c r="N139" s="153"/>
      <c r="O139" s="153"/>
      <c r="P139" s="153"/>
      <c r="Q139" s="158"/>
    </row>
    <row r="140" spans="1:17" s="146" customFormat="1" x14ac:dyDescent="0.25">
      <c r="A140" s="151"/>
      <c r="B140" s="154"/>
      <c r="C140" s="154"/>
      <c r="D140" s="154"/>
      <c r="E140" s="154"/>
      <c r="F140" s="153"/>
      <c r="G140" s="153"/>
      <c r="H140" s="153"/>
      <c r="I140" s="153"/>
      <c r="J140" s="153"/>
      <c r="K140" s="153"/>
      <c r="L140" s="153"/>
      <c r="M140" s="153"/>
      <c r="N140" s="153"/>
      <c r="O140" s="153"/>
      <c r="P140" s="153"/>
      <c r="Q140" s="158"/>
    </row>
    <row r="141" spans="1:17" s="146" customFormat="1" x14ac:dyDescent="0.25">
      <c r="A141" s="151"/>
      <c r="B141" s="154"/>
      <c r="C141" s="154"/>
      <c r="D141" s="154"/>
      <c r="E141" s="154"/>
      <c r="F141" s="153"/>
      <c r="G141" s="153"/>
      <c r="H141" s="153"/>
      <c r="I141" s="153"/>
      <c r="J141" s="153"/>
      <c r="K141" s="153"/>
      <c r="L141" s="153"/>
      <c r="M141" s="153"/>
      <c r="N141" s="153"/>
      <c r="O141" s="153"/>
      <c r="P141" s="153"/>
      <c r="Q141" s="158"/>
    </row>
    <row r="142" spans="1:17" s="146" customFormat="1" x14ac:dyDescent="0.25">
      <c r="A142" s="151"/>
      <c r="B142" s="154"/>
      <c r="C142" s="154"/>
      <c r="D142" s="154"/>
      <c r="E142" s="154"/>
      <c r="F142" s="153"/>
      <c r="G142" s="153"/>
      <c r="H142" s="153"/>
      <c r="I142" s="153"/>
      <c r="J142" s="153"/>
      <c r="K142" s="153"/>
      <c r="L142" s="153"/>
      <c r="M142" s="153"/>
      <c r="N142" s="153"/>
      <c r="O142" s="153"/>
      <c r="P142" s="153"/>
      <c r="Q142" s="158"/>
    </row>
    <row r="143" spans="1:17" s="146" customFormat="1" x14ac:dyDescent="0.25">
      <c r="A143" s="151"/>
      <c r="B143" s="154"/>
      <c r="C143" s="154"/>
      <c r="D143" s="154"/>
      <c r="E143" s="154"/>
      <c r="F143" s="153"/>
      <c r="G143" s="153"/>
      <c r="H143" s="153"/>
      <c r="I143" s="153"/>
      <c r="J143" s="153"/>
      <c r="K143" s="153"/>
      <c r="L143" s="153"/>
      <c r="M143" s="153"/>
      <c r="N143" s="153"/>
      <c r="O143" s="153"/>
      <c r="P143" s="153"/>
      <c r="Q143" s="158"/>
    </row>
    <row r="144" spans="1:17" s="146" customFormat="1" x14ac:dyDescent="0.25">
      <c r="A144" s="151"/>
      <c r="B144" s="154"/>
      <c r="C144" s="154"/>
      <c r="D144" s="154"/>
      <c r="E144" s="154"/>
      <c r="F144" s="153"/>
      <c r="G144" s="153"/>
      <c r="H144" s="153"/>
      <c r="I144" s="153"/>
      <c r="J144" s="153"/>
      <c r="K144" s="153"/>
      <c r="L144" s="153"/>
      <c r="M144" s="153"/>
      <c r="N144" s="153"/>
      <c r="O144" s="153"/>
      <c r="P144" s="153"/>
      <c r="Q144" s="158"/>
    </row>
    <row r="145" spans="1:17" s="146" customFormat="1" x14ac:dyDescent="0.25">
      <c r="A145" s="151"/>
      <c r="B145" s="154"/>
      <c r="C145" s="154"/>
      <c r="D145" s="154"/>
      <c r="E145" s="154"/>
      <c r="F145" s="153"/>
      <c r="G145" s="153"/>
      <c r="H145" s="153"/>
      <c r="I145" s="153"/>
      <c r="J145" s="153"/>
      <c r="K145" s="153"/>
      <c r="L145" s="153"/>
      <c r="M145" s="153"/>
      <c r="N145" s="153"/>
      <c r="O145" s="153"/>
      <c r="P145" s="153"/>
      <c r="Q145" s="158"/>
    </row>
    <row r="146" spans="1:17" s="146" customFormat="1" x14ac:dyDescent="0.25">
      <c r="A146" s="151"/>
      <c r="B146" s="154"/>
      <c r="C146" s="154"/>
      <c r="D146" s="154"/>
      <c r="E146" s="154"/>
      <c r="F146" s="153"/>
      <c r="G146" s="153"/>
      <c r="H146" s="153"/>
      <c r="I146" s="153"/>
      <c r="J146" s="153"/>
      <c r="K146" s="153"/>
      <c r="L146" s="153"/>
      <c r="M146" s="153"/>
      <c r="N146" s="153"/>
      <c r="O146" s="153"/>
      <c r="P146" s="153"/>
      <c r="Q146" s="158"/>
    </row>
    <row r="147" spans="1:17" s="146" customFormat="1" x14ac:dyDescent="0.25">
      <c r="A147" s="151"/>
      <c r="B147" s="154"/>
      <c r="C147" s="154"/>
      <c r="D147" s="154"/>
      <c r="E147" s="154"/>
      <c r="F147" s="153"/>
      <c r="G147" s="153"/>
      <c r="H147" s="153"/>
      <c r="I147" s="153"/>
      <c r="J147" s="153"/>
      <c r="K147" s="153"/>
      <c r="L147" s="153"/>
      <c r="M147" s="153"/>
      <c r="N147" s="153"/>
      <c r="O147" s="153"/>
      <c r="P147" s="153"/>
      <c r="Q147" s="158"/>
    </row>
    <row r="148" spans="1:17" s="146" customFormat="1" x14ac:dyDescent="0.25">
      <c r="A148" s="151"/>
      <c r="B148" s="154"/>
      <c r="C148" s="154"/>
      <c r="D148" s="154"/>
      <c r="E148" s="154"/>
      <c r="F148" s="153"/>
      <c r="G148" s="153"/>
      <c r="H148" s="153"/>
      <c r="I148" s="153"/>
      <c r="J148" s="153"/>
      <c r="K148" s="153"/>
      <c r="L148" s="153"/>
      <c r="M148" s="153"/>
      <c r="N148" s="153"/>
      <c r="O148" s="153"/>
      <c r="P148" s="153"/>
      <c r="Q148" s="158"/>
    </row>
    <row r="149" spans="1:17" s="146" customFormat="1" x14ac:dyDescent="0.25">
      <c r="A149" s="151"/>
      <c r="B149" s="154"/>
      <c r="C149" s="154"/>
      <c r="D149" s="154"/>
      <c r="E149" s="154"/>
      <c r="F149" s="153"/>
      <c r="G149" s="153"/>
      <c r="H149" s="153"/>
      <c r="I149" s="153"/>
      <c r="J149" s="153"/>
      <c r="K149" s="153"/>
      <c r="L149" s="153"/>
      <c r="M149" s="153"/>
      <c r="N149" s="153"/>
      <c r="O149" s="153"/>
      <c r="P149" s="153"/>
      <c r="Q149" s="158"/>
    </row>
    <row r="150" spans="1:17" s="146" customFormat="1" x14ac:dyDescent="0.25">
      <c r="A150" s="151"/>
      <c r="B150" s="154"/>
      <c r="C150" s="154"/>
      <c r="D150" s="154"/>
      <c r="E150" s="154"/>
      <c r="F150" s="153"/>
      <c r="G150" s="153"/>
      <c r="H150" s="153"/>
      <c r="I150" s="153"/>
      <c r="J150" s="153"/>
      <c r="K150" s="153"/>
      <c r="L150" s="153"/>
      <c r="M150" s="153"/>
      <c r="N150" s="153"/>
      <c r="O150" s="153"/>
      <c r="P150" s="153"/>
      <c r="Q150" s="158"/>
    </row>
    <row r="151" spans="1:17" s="146" customFormat="1" x14ac:dyDescent="0.25">
      <c r="A151" s="151"/>
      <c r="B151" s="154"/>
      <c r="C151" s="154"/>
      <c r="D151" s="154"/>
      <c r="E151" s="154"/>
      <c r="F151" s="153"/>
      <c r="G151" s="153"/>
      <c r="H151" s="153"/>
      <c r="I151" s="153"/>
      <c r="J151" s="153"/>
      <c r="K151" s="153"/>
      <c r="L151" s="153"/>
      <c r="M151" s="153"/>
      <c r="N151" s="153"/>
      <c r="O151" s="153"/>
      <c r="P151" s="153"/>
      <c r="Q151" s="158"/>
    </row>
    <row r="152" spans="1:17" s="146" customFormat="1" x14ac:dyDescent="0.25">
      <c r="A152" s="151"/>
      <c r="B152" s="154"/>
      <c r="C152" s="154"/>
      <c r="D152" s="154"/>
      <c r="E152" s="154"/>
      <c r="F152" s="153"/>
      <c r="G152" s="153"/>
      <c r="H152" s="153"/>
      <c r="I152" s="153"/>
      <c r="J152" s="153"/>
      <c r="K152" s="153"/>
      <c r="L152" s="153"/>
      <c r="M152" s="153"/>
      <c r="N152" s="153"/>
      <c r="O152" s="153"/>
      <c r="P152" s="153"/>
      <c r="Q152" s="158"/>
    </row>
    <row r="153" spans="1:17" s="146" customFormat="1" x14ac:dyDescent="0.25">
      <c r="A153" s="151"/>
      <c r="B153" s="154"/>
      <c r="C153" s="154"/>
      <c r="D153" s="154"/>
      <c r="E153" s="154"/>
      <c r="F153" s="153"/>
      <c r="G153" s="153"/>
      <c r="H153" s="153"/>
      <c r="I153" s="153"/>
      <c r="J153" s="153"/>
      <c r="K153" s="153"/>
      <c r="L153" s="153"/>
      <c r="M153" s="153"/>
      <c r="N153" s="153"/>
      <c r="O153" s="153"/>
      <c r="P153" s="153"/>
      <c r="Q153" s="158"/>
    </row>
    <row r="154" spans="1:17" s="146" customFormat="1" x14ac:dyDescent="0.25">
      <c r="A154" s="151"/>
      <c r="B154" s="154"/>
      <c r="C154" s="154"/>
      <c r="D154" s="154"/>
      <c r="E154" s="154"/>
      <c r="F154" s="153"/>
      <c r="G154" s="153"/>
      <c r="H154" s="153"/>
      <c r="I154" s="153"/>
      <c r="J154" s="153"/>
      <c r="K154" s="153"/>
      <c r="L154" s="153"/>
      <c r="M154" s="153"/>
      <c r="N154" s="153"/>
      <c r="O154" s="153"/>
      <c r="P154" s="153"/>
      <c r="Q154" s="158"/>
    </row>
    <row r="155" spans="1:17" s="146" customFormat="1" x14ac:dyDescent="0.25">
      <c r="A155" s="151"/>
      <c r="B155" s="154"/>
      <c r="C155" s="154"/>
      <c r="D155" s="154"/>
      <c r="E155" s="154"/>
      <c r="F155" s="153"/>
      <c r="G155" s="153"/>
      <c r="H155" s="153"/>
      <c r="I155" s="153"/>
      <c r="J155" s="153"/>
      <c r="K155" s="153"/>
      <c r="L155" s="153"/>
      <c r="M155" s="153"/>
      <c r="N155" s="153"/>
      <c r="O155" s="153"/>
      <c r="P155" s="153"/>
      <c r="Q155" s="158"/>
    </row>
    <row r="156" spans="1:17" s="146" customFormat="1" x14ac:dyDescent="0.25">
      <c r="A156" s="151"/>
      <c r="B156" s="154"/>
      <c r="C156" s="154"/>
      <c r="D156" s="154"/>
      <c r="E156" s="154"/>
      <c r="F156" s="153"/>
      <c r="G156" s="153"/>
      <c r="H156" s="153"/>
      <c r="I156" s="153"/>
      <c r="J156" s="153"/>
      <c r="K156" s="153"/>
      <c r="L156" s="153"/>
      <c r="M156" s="153"/>
      <c r="N156" s="153"/>
      <c r="O156" s="153"/>
      <c r="P156" s="153"/>
      <c r="Q156" s="158"/>
    </row>
    <row r="157" spans="1:17" s="146" customFormat="1" x14ac:dyDescent="0.25">
      <c r="A157" s="151"/>
      <c r="B157" s="154"/>
      <c r="C157" s="154"/>
      <c r="D157" s="154"/>
      <c r="E157" s="154"/>
      <c r="F157" s="153"/>
      <c r="G157" s="153"/>
      <c r="H157" s="153"/>
      <c r="I157" s="153"/>
      <c r="J157" s="153"/>
      <c r="K157" s="153"/>
      <c r="L157" s="153"/>
      <c r="M157" s="153"/>
      <c r="N157" s="153"/>
      <c r="O157" s="153"/>
      <c r="P157" s="153"/>
      <c r="Q157" s="158"/>
    </row>
    <row r="158" spans="1:17" s="146" customFormat="1" x14ac:dyDescent="0.25">
      <c r="A158" s="151"/>
      <c r="B158" s="154"/>
      <c r="C158" s="154"/>
      <c r="D158" s="154"/>
      <c r="E158" s="154"/>
      <c r="F158" s="153"/>
      <c r="G158" s="153"/>
      <c r="H158" s="153"/>
      <c r="I158" s="153"/>
      <c r="J158" s="153"/>
      <c r="K158" s="153"/>
      <c r="L158" s="153"/>
      <c r="M158" s="153"/>
      <c r="N158" s="153"/>
      <c r="O158" s="153"/>
      <c r="P158" s="153"/>
      <c r="Q158" s="158"/>
    </row>
    <row r="159" spans="1:17" s="146" customFormat="1" x14ac:dyDescent="0.25">
      <c r="A159" s="151"/>
      <c r="B159" s="154"/>
      <c r="C159" s="154"/>
      <c r="D159" s="154"/>
      <c r="E159" s="154"/>
      <c r="F159" s="153"/>
      <c r="G159" s="153"/>
      <c r="H159" s="153"/>
      <c r="I159" s="153"/>
      <c r="J159" s="153"/>
      <c r="K159" s="153"/>
      <c r="L159" s="153"/>
      <c r="M159" s="153"/>
      <c r="N159" s="153"/>
      <c r="O159" s="153"/>
      <c r="P159" s="153"/>
      <c r="Q159" s="158"/>
    </row>
    <row r="160" spans="1:17" s="146" customFormat="1" x14ac:dyDescent="0.25">
      <c r="A160" s="151"/>
      <c r="B160" s="154"/>
      <c r="C160" s="154"/>
      <c r="D160" s="154"/>
      <c r="E160" s="154"/>
      <c r="F160" s="153"/>
      <c r="G160" s="153"/>
      <c r="H160" s="153"/>
      <c r="I160" s="153"/>
      <c r="J160" s="153"/>
      <c r="K160" s="153"/>
      <c r="L160" s="153"/>
      <c r="M160" s="153"/>
      <c r="N160" s="153"/>
      <c r="O160" s="153"/>
      <c r="P160" s="153"/>
      <c r="Q160" s="158"/>
    </row>
    <row r="161" spans="1:17" s="146" customFormat="1" x14ac:dyDescent="0.25">
      <c r="A161" s="151"/>
      <c r="B161" s="154"/>
      <c r="C161" s="154"/>
      <c r="D161" s="154"/>
      <c r="E161" s="154"/>
      <c r="F161" s="153"/>
      <c r="G161" s="153"/>
      <c r="H161" s="153"/>
      <c r="I161" s="153"/>
      <c r="J161" s="153"/>
      <c r="K161" s="153"/>
      <c r="L161" s="153"/>
      <c r="M161" s="153"/>
      <c r="N161" s="153"/>
      <c r="O161" s="153"/>
      <c r="P161" s="153"/>
      <c r="Q161" s="158"/>
    </row>
    <row r="162" spans="1:17" s="146" customFormat="1" x14ac:dyDescent="0.25">
      <c r="A162" s="151"/>
      <c r="B162" s="154"/>
      <c r="C162" s="154"/>
      <c r="D162" s="154"/>
      <c r="E162" s="154"/>
      <c r="F162" s="153"/>
      <c r="G162" s="153"/>
      <c r="H162" s="153"/>
      <c r="I162" s="153"/>
      <c r="J162" s="153"/>
      <c r="K162" s="153"/>
      <c r="L162" s="153"/>
      <c r="M162" s="153"/>
      <c r="N162" s="153"/>
      <c r="O162" s="153"/>
      <c r="P162" s="153"/>
      <c r="Q162" s="158"/>
    </row>
    <row r="163" spans="1:17" s="146" customFormat="1" x14ac:dyDescent="0.25">
      <c r="A163" s="151"/>
      <c r="B163" s="154"/>
      <c r="C163" s="154"/>
      <c r="D163" s="154"/>
      <c r="E163" s="154"/>
      <c r="F163" s="153"/>
      <c r="G163" s="153"/>
      <c r="H163" s="153"/>
      <c r="I163" s="153"/>
      <c r="J163" s="153"/>
      <c r="K163" s="153"/>
      <c r="L163" s="153"/>
      <c r="M163" s="153"/>
      <c r="N163" s="153"/>
      <c r="O163" s="153"/>
      <c r="P163" s="153"/>
      <c r="Q163" s="158"/>
    </row>
    <row r="164" spans="1:17" s="146" customFormat="1" x14ac:dyDescent="0.25">
      <c r="A164" s="151"/>
      <c r="B164" s="154"/>
      <c r="C164" s="154"/>
      <c r="D164" s="154"/>
      <c r="E164" s="154"/>
      <c r="F164" s="153"/>
      <c r="G164" s="153"/>
      <c r="H164" s="153"/>
      <c r="I164" s="153"/>
      <c r="J164" s="153"/>
      <c r="K164" s="153"/>
      <c r="L164" s="153"/>
      <c r="M164" s="153"/>
      <c r="N164" s="153"/>
      <c r="O164" s="153"/>
      <c r="P164" s="153"/>
      <c r="Q164" s="158"/>
    </row>
    <row r="165" spans="1:17" s="146" customFormat="1" x14ac:dyDescent="0.25">
      <c r="A165" s="151"/>
      <c r="B165" s="154"/>
      <c r="C165" s="154"/>
      <c r="D165" s="154"/>
      <c r="E165" s="154"/>
      <c r="F165" s="153"/>
      <c r="G165" s="153"/>
      <c r="H165" s="153"/>
      <c r="I165" s="153"/>
      <c r="J165" s="153"/>
      <c r="K165" s="153"/>
      <c r="L165" s="153"/>
      <c r="M165" s="153"/>
      <c r="N165" s="153"/>
      <c r="O165" s="153"/>
      <c r="P165" s="153"/>
      <c r="Q165" s="158"/>
    </row>
    <row r="166" spans="1:17" s="146" customFormat="1" x14ac:dyDescent="0.25">
      <c r="A166" s="151"/>
      <c r="B166" s="154"/>
      <c r="C166" s="154"/>
      <c r="D166" s="154"/>
      <c r="E166" s="154"/>
      <c r="F166" s="153"/>
      <c r="G166" s="153"/>
      <c r="H166" s="153"/>
      <c r="I166" s="153"/>
      <c r="J166" s="153"/>
      <c r="K166" s="153"/>
      <c r="L166" s="153"/>
      <c r="M166" s="153"/>
      <c r="N166" s="153"/>
      <c r="O166" s="153"/>
      <c r="P166" s="153"/>
      <c r="Q166" s="158"/>
    </row>
    <row r="167" spans="1:17" s="146" customFormat="1" x14ac:dyDescent="0.25">
      <c r="A167" s="151"/>
      <c r="B167" s="154"/>
      <c r="C167" s="154"/>
      <c r="D167" s="154"/>
      <c r="E167" s="154"/>
      <c r="F167" s="153"/>
      <c r="G167" s="153"/>
      <c r="H167" s="153"/>
      <c r="I167" s="153"/>
      <c r="J167" s="153"/>
      <c r="K167" s="153"/>
      <c r="L167" s="153"/>
      <c r="M167" s="153"/>
      <c r="N167" s="153"/>
      <c r="O167" s="153"/>
      <c r="P167" s="153"/>
      <c r="Q167" s="158"/>
    </row>
    <row r="168" spans="1:17" s="146" customFormat="1" x14ac:dyDescent="0.25">
      <c r="A168" s="151"/>
      <c r="B168" s="154"/>
      <c r="C168" s="154"/>
      <c r="D168" s="154"/>
      <c r="E168" s="154"/>
      <c r="F168" s="153"/>
      <c r="G168" s="153"/>
      <c r="H168" s="153"/>
      <c r="I168" s="153"/>
      <c r="J168" s="153"/>
      <c r="K168" s="153"/>
      <c r="L168" s="153"/>
      <c r="M168" s="153"/>
      <c r="N168" s="153"/>
      <c r="O168" s="153"/>
      <c r="P168" s="153"/>
      <c r="Q168" s="158"/>
    </row>
    <row r="169" spans="1:17" s="146" customFormat="1" x14ac:dyDescent="0.25">
      <c r="A169" s="151"/>
      <c r="B169" s="154"/>
      <c r="C169" s="154"/>
      <c r="D169" s="154"/>
      <c r="E169" s="154"/>
      <c r="F169" s="153"/>
      <c r="G169" s="153"/>
      <c r="H169" s="153"/>
      <c r="I169" s="153"/>
      <c r="J169" s="153"/>
      <c r="K169" s="153"/>
      <c r="L169" s="153"/>
      <c r="M169" s="153"/>
      <c r="N169" s="153"/>
      <c r="O169" s="153"/>
      <c r="P169" s="153"/>
      <c r="Q169" s="158"/>
    </row>
    <row r="170" spans="1:17" s="146" customFormat="1" x14ac:dyDescent="0.25">
      <c r="A170" s="151"/>
      <c r="B170" s="154"/>
      <c r="C170" s="154"/>
      <c r="D170" s="154"/>
      <c r="E170" s="154"/>
      <c r="F170" s="153"/>
      <c r="G170" s="153"/>
      <c r="H170" s="153"/>
      <c r="I170" s="153"/>
      <c r="J170" s="153"/>
      <c r="K170" s="153"/>
      <c r="L170" s="153"/>
      <c r="M170" s="153"/>
      <c r="N170" s="153"/>
      <c r="O170" s="153"/>
      <c r="P170" s="153"/>
      <c r="Q170" s="158"/>
    </row>
    <row r="171" spans="1:17" s="146" customFormat="1" x14ac:dyDescent="0.25">
      <c r="A171" s="151"/>
      <c r="B171" s="154"/>
      <c r="C171" s="154"/>
      <c r="D171" s="154"/>
      <c r="E171" s="154"/>
      <c r="F171" s="153"/>
      <c r="G171" s="153"/>
      <c r="H171" s="153"/>
      <c r="I171" s="153"/>
      <c r="J171" s="153"/>
      <c r="K171" s="153"/>
      <c r="L171" s="153"/>
      <c r="M171" s="153"/>
      <c r="N171" s="153"/>
      <c r="O171" s="153"/>
      <c r="P171" s="153"/>
      <c r="Q171" s="158"/>
    </row>
    <row r="172" spans="1:17" s="146" customFormat="1" x14ac:dyDescent="0.25">
      <c r="A172" s="151"/>
      <c r="B172" s="154"/>
      <c r="C172" s="154"/>
      <c r="D172" s="154"/>
      <c r="E172" s="154"/>
      <c r="F172" s="153"/>
      <c r="G172" s="153"/>
      <c r="H172" s="153"/>
      <c r="I172" s="153"/>
      <c r="J172" s="153"/>
      <c r="K172" s="153"/>
      <c r="L172" s="153"/>
      <c r="M172" s="153"/>
      <c r="N172" s="153"/>
      <c r="O172" s="153"/>
      <c r="P172" s="153"/>
      <c r="Q172" s="158"/>
    </row>
    <row r="173" spans="1:17" s="146" customFormat="1" x14ac:dyDescent="0.25">
      <c r="A173" s="151"/>
      <c r="B173" s="154"/>
      <c r="C173" s="154"/>
      <c r="D173" s="154"/>
      <c r="E173" s="154"/>
      <c r="F173" s="153"/>
      <c r="G173" s="153"/>
      <c r="H173" s="153"/>
      <c r="I173" s="153"/>
      <c r="J173" s="153"/>
      <c r="K173" s="153"/>
      <c r="L173" s="153"/>
      <c r="M173" s="153"/>
      <c r="N173" s="153"/>
      <c r="O173" s="153"/>
      <c r="P173" s="153"/>
      <c r="Q173" s="158"/>
    </row>
    <row r="174" spans="1:17" s="146" customFormat="1" x14ac:dyDescent="0.25">
      <c r="A174" s="151"/>
      <c r="B174" s="154"/>
      <c r="C174" s="154"/>
      <c r="D174" s="154"/>
      <c r="E174" s="154"/>
      <c r="F174" s="153"/>
      <c r="G174" s="153"/>
      <c r="H174" s="153"/>
      <c r="I174" s="153"/>
      <c r="J174" s="153"/>
      <c r="K174" s="153"/>
      <c r="L174" s="153"/>
      <c r="M174" s="153"/>
      <c r="N174" s="153"/>
      <c r="O174" s="153"/>
      <c r="P174" s="153"/>
      <c r="Q174" s="158"/>
    </row>
    <row r="175" spans="1:17" s="146" customFormat="1" x14ac:dyDescent="0.25">
      <c r="A175" s="151"/>
      <c r="B175" s="154"/>
      <c r="C175" s="154"/>
      <c r="D175" s="154"/>
      <c r="E175" s="154"/>
      <c r="F175" s="153"/>
      <c r="G175" s="153"/>
      <c r="H175" s="153"/>
      <c r="I175" s="153"/>
      <c r="J175" s="153"/>
      <c r="K175" s="153"/>
      <c r="L175" s="153"/>
      <c r="M175" s="153"/>
      <c r="N175" s="153"/>
      <c r="O175" s="153"/>
      <c r="P175" s="153"/>
      <c r="Q175" s="158"/>
    </row>
    <row r="176" spans="1:17" s="146" customFormat="1" x14ac:dyDescent="0.25">
      <c r="A176" s="151"/>
      <c r="B176" s="154"/>
      <c r="C176" s="154"/>
      <c r="D176" s="154"/>
      <c r="E176" s="154"/>
      <c r="F176" s="153"/>
      <c r="G176" s="153"/>
      <c r="H176" s="153"/>
      <c r="I176" s="153"/>
      <c r="J176" s="153"/>
      <c r="K176" s="153"/>
      <c r="L176" s="153"/>
      <c r="M176" s="153"/>
      <c r="N176" s="153"/>
      <c r="O176" s="153"/>
      <c r="P176" s="153"/>
      <c r="Q176" s="158"/>
    </row>
    <row r="177" spans="1:17" s="146" customFormat="1" x14ac:dyDescent="0.25">
      <c r="A177" s="151"/>
      <c r="B177" s="154"/>
      <c r="C177" s="154"/>
      <c r="D177" s="154"/>
      <c r="E177" s="154"/>
      <c r="F177" s="153"/>
      <c r="G177" s="153"/>
      <c r="H177" s="153"/>
      <c r="I177" s="153"/>
      <c r="J177" s="153"/>
      <c r="K177" s="153"/>
      <c r="L177" s="153"/>
      <c r="M177" s="153"/>
      <c r="N177" s="153"/>
      <c r="O177" s="153"/>
      <c r="P177" s="153"/>
      <c r="Q177" s="158"/>
    </row>
    <row r="178" spans="1:17" s="146" customFormat="1" x14ac:dyDescent="0.25">
      <c r="A178" s="151"/>
      <c r="B178" s="154"/>
      <c r="C178" s="154"/>
      <c r="D178" s="154"/>
      <c r="E178" s="154"/>
      <c r="F178" s="153"/>
      <c r="G178" s="153"/>
      <c r="H178" s="153"/>
      <c r="I178" s="153"/>
      <c r="J178" s="153"/>
      <c r="K178" s="153"/>
      <c r="L178" s="153"/>
      <c r="M178" s="153"/>
      <c r="N178" s="153"/>
      <c r="O178" s="153"/>
      <c r="P178" s="153"/>
      <c r="Q178" s="158"/>
    </row>
    <row r="179" spans="1:17" s="146" customFormat="1" x14ac:dyDescent="0.25">
      <c r="A179" s="151"/>
      <c r="B179" s="154"/>
      <c r="C179" s="154"/>
      <c r="D179" s="154"/>
      <c r="E179" s="154"/>
      <c r="F179" s="153"/>
      <c r="G179" s="153"/>
      <c r="H179" s="153"/>
      <c r="I179" s="153"/>
      <c r="J179" s="153"/>
      <c r="K179" s="153"/>
      <c r="L179" s="153"/>
      <c r="M179" s="153"/>
      <c r="N179" s="153"/>
      <c r="O179" s="153"/>
      <c r="P179" s="153"/>
      <c r="Q179" s="158"/>
    </row>
    <row r="180" spans="1:17" s="146" customFormat="1" x14ac:dyDescent="0.25">
      <c r="A180" s="151"/>
      <c r="B180" s="154"/>
      <c r="C180" s="154"/>
      <c r="D180" s="154"/>
      <c r="E180" s="154"/>
      <c r="F180" s="153"/>
      <c r="G180" s="153"/>
      <c r="H180" s="153"/>
      <c r="I180" s="153"/>
      <c r="J180" s="153"/>
      <c r="K180" s="153"/>
      <c r="L180" s="153"/>
      <c r="M180" s="153"/>
      <c r="N180" s="153"/>
      <c r="O180" s="153"/>
      <c r="P180" s="153"/>
      <c r="Q180" s="158"/>
    </row>
    <row r="181" spans="1:17" s="146" customFormat="1" x14ac:dyDescent="0.25">
      <c r="A181" s="151"/>
      <c r="B181" s="154"/>
      <c r="C181" s="154"/>
      <c r="D181" s="154"/>
      <c r="E181" s="154"/>
      <c r="F181" s="153"/>
      <c r="G181" s="153"/>
      <c r="H181" s="153"/>
      <c r="I181" s="153"/>
      <c r="J181" s="153"/>
      <c r="K181" s="153"/>
      <c r="L181" s="153"/>
      <c r="M181" s="153"/>
      <c r="N181" s="153"/>
      <c r="O181" s="153"/>
      <c r="P181" s="153"/>
      <c r="Q181" s="158"/>
    </row>
    <row r="182" spans="1:17" s="146" customFormat="1" x14ac:dyDescent="0.25">
      <c r="A182" s="151"/>
      <c r="B182" s="154"/>
      <c r="C182" s="154"/>
      <c r="D182" s="154"/>
      <c r="E182" s="154"/>
      <c r="F182" s="153"/>
      <c r="G182" s="153"/>
      <c r="H182" s="153"/>
      <c r="I182" s="153"/>
      <c r="J182" s="153"/>
      <c r="K182" s="153"/>
      <c r="L182" s="153"/>
      <c r="M182" s="153"/>
      <c r="N182" s="153"/>
      <c r="O182" s="153"/>
      <c r="P182" s="153"/>
      <c r="Q182" s="158"/>
    </row>
    <row r="183" spans="1:17" s="146" customFormat="1" x14ac:dyDescent="0.25">
      <c r="A183" s="151"/>
      <c r="B183" s="154"/>
      <c r="C183" s="154"/>
      <c r="D183" s="154"/>
      <c r="E183" s="154"/>
      <c r="F183" s="153"/>
      <c r="G183" s="153"/>
      <c r="H183" s="153"/>
      <c r="I183" s="153"/>
      <c r="J183" s="153"/>
      <c r="K183" s="153"/>
      <c r="L183" s="153"/>
      <c r="M183" s="153"/>
      <c r="N183" s="153"/>
      <c r="O183" s="153"/>
      <c r="P183" s="153"/>
      <c r="Q183" s="158"/>
    </row>
    <row r="184" spans="1:17" s="146" customFormat="1" x14ac:dyDescent="0.25">
      <c r="A184" s="151"/>
      <c r="B184" s="154"/>
      <c r="C184" s="154"/>
      <c r="D184" s="154"/>
      <c r="E184" s="154"/>
      <c r="F184" s="153"/>
      <c r="G184" s="153"/>
      <c r="H184" s="153"/>
      <c r="I184" s="153"/>
      <c r="J184" s="153"/>
      <c r="K184" s="153"/>
      <c r="L184" s="153"/>
      <c r="M184" s="153"/>
      <c r="N184" s="153"/>
      <c r="O184" s="153"/>
      <c r="P184" s="153"/>
      <c r="Q184" s="158"/>
    </row>
    <row r="185" spans="1:17" s="146" customFormat="1" x14ac:dyDescent="0.25">
      <c r="A185" s="151"/>
      <c r="B185" s="154"/>
      <c r="C185" s="154"/>
      <c r="D185" s="154"/>
      <c r="E185" s="154"/>
      <c r="F185" s="153"/>
      <c r="G185" s="153"/>
      <c r="H185" s="153"/>
      <c r="I185" s="153"/>
      <c r="J185" s="153"/>
      <c r="K185" s="153"/>
      <c r="L185" s="153"/>
      <c r="M185" s="153"/>
      <c r="N185" s="153"/>
      <c r="O185" s="153"/>
      <c r="P185" s="153"/>
      <c r="Q185" s="158"/>
    </row>
    <row r="186" spans="1:17" s="146" customFormat="1" x14ac:dyDescent="0.25">
      <c r="A186" s="151"/>
      <c r="B186" s="154"/>
      <c r="C186" s="154"/>
      <c r="D186" s="154"/>
      <c r="E186" s="154"/>
      <c r="F186" s="153"/>
      <c r="G186" s="153"/>
      <c r="H186" s="153"/>
      <c r="I186" s="153"/>
      <c r="J186" s="153"/>
      <c r="K186" s="153"/>
      <c r="L186" s="153"/>
      <c r="M186" s="153"/>
      <c r="N186" s="153"/>
      <c r="O186" s="153"/>
      <c r="P186" s="153"/>
      <c r="Q186" s="158"/>
    </row>
    <row r="187" spans="1:17" s="146" customFormat="1" x14ac:dyDescent="0.25">
      <c r="A187" s="151"/>
      <c r="B187" s="154"/>
      <c r="C187" s="154"/>
      <c r="D187" s="154"/>
      <c r="E187" s="154"/>
      <c r="F187" s="153"/>
      <c r="G187" s="153"/>
      <c r="H187" s="153"/>
      <c r="I187" s="153"/>
      <c r="J187" s="153"/>
      <c r="K187" s="153"/>
      <c r="L187" s="153"/>
      <c r="M187" s="153"/>
      <c r="N187" s="153"/>
      <c r="O187" s="153"/>
      <c r="P187" s="153"/>
      <c r="Q187" s="158"/>
    </row>
    <row r="188" spans="1:17" s="146" customFormat="1" x14ac:dyDescent="0.25">
      <c r="A188" s="151"/>
      <c r="B188" s="154"/>
      <c r="C188" s="154"/>
      <c r="D188" s="154"/>
      <c r="E188" s="154"/>
      <c r="F188" s="153"/>
      <c r="G188" s="153"/>
      <c r="H188" s="153"/>
      <c r="I188" s="153"/>
      <c r="J188" s="153"/>
      <c r="K188" s="153"/>
      <c r="L188" s="153"/>
      <c r="M188" s="153"/>
      <c r="N188" s="153"/>
      <c r="O188" s="153"/>
      <c r="P188" s="153"/>
      <c r="Q188" s="158"/>
    </row>
    <row r="189" spans="1:17" s="146" customFormat="1" x14ac:dyDescent="0.25">
      <c r="A189" s="151"/>
      <c r="B189" s="154"/>
      <c r="C189" s="154"/>
      <c r="D189" s="154"/>
      <c r="E189" s="154"/>
      <c r="F189" s="153"/>
      <c r="G189" s="153"/>
      <c r="H189" s="153"/>
      <c r="I189" s="153"/>
      <c r="J189" s="153"/>
      <c r="K189" s="153"/>
      <c r="L189" s="153"/>
      <c r="M189" s="153"/>
      <c r="N189" s="153"/>
      <c r="O189" s="153"/>
      <c r="P189" s="153"/>
      <c r="Q189" s="158"/>
    </row>
    <row r="190" spans="1:17" s="146" customFormat="1" x14ac:dyDescent="0.25">
      <c r="A190" s="151"/>
      <c r="B190" s="154"/>
      <c r="C190" s="154"/>
      <c r="D190" s="154"/>
      <c r="E190" s="154"/>
      <c r="F190" s="153"/>
      <c r="G190" s="153"/>
      <c r="H190" s="153"/>
      <c r="I190" s="153"/>
      <c r="J190" s="153"/>
      <c r="K190" s="153"/>
      <c r="L190" s="153"/>
      <c r="M190" s="153"/>
      <c r="N190" s="153"/>
      <c r="O190" s="153"/>
      <c r="P190" s="153"/>
      <c r="Q190" s="158"/>
    </row>
    <row r="191" spans="1:17" s="146" customFormat="1" x14ac:dyDescent="0.25">
      <c r="A191" s="151"/>
      <c r="B191" s="154"/>
      <c r="C191" s="154"/>
      <c r="D191" s="154"/>
      <c r="E191" s="154"/>
      <c r="F191" s="153"/>
      <c r="G191" s="153"/>
      <c r="H191" s="153"/>
      <c r="I191" s="153"/>
      <c r="J191" s="153"/>
      <c r="K191" s="153"/>
      <c r="L191" s="153"/>
      <c r="M191" s="153"/>
      <c r="N191" s="153"/>
      <c r="O191" s="153"/>
      <c r="P191" s="153"/>
      <c r="Q191" s="158"/>
    </row>
    <row r="192" spans="1:17" s="146" customFormat="1" x14ac:dyDescent="0.25">
      <c r="A192" s="151"/>
      <c r="B192" s="154"/>
      <c r="C192" s="154"/>
      <c r="D192" s="154"/>
      <c r="E192" s="154"/>
      <c r="F192" s="153"/>
      <c r="G192" s="153"/>
      <c r="H192" s="153"/>
      <c r="I192" s="153"/>
      <c r="J192" s="153"/>
      <c r="K192" s="153"/>
      <c r="L192" s="153"/>
      <c r="M192" s="153"/>
      <c r="N192" s="153"/>
      <c r="O192" s="153"/>
      <c r="P192" s="153"/>
      <c r="Q192" s="158"/>
    </row>
    <row r="193" spans="1:17" s="146" customFormat="1" x14ac:dyDescent="0.25">
      <c r="A193" s="151"/>
      <c r="B193" s="154"/>
      <c r="C193" s="154"/>
      <c r="D193" s="154"/>
      <c r="E193" s="154"/>
      <c r="F193" s="153"/>
      <c r="G193" s="153"/>
      <c r="H193" s="153"/>
      <c r="I193" s="153"/>
      <c r="J193" s="153"/>
      <c r="K193" s="153"/>
      <c r="L193" s="153"/>
      <c r="M193" s="153"/>
      <c r="N193" s="153"/>
      <c r="O193" s="153"/>
      <c r="P193" s="153"/>
      <c r="Q193" s="158"/>
    </row>
    <row r="194" spans="1:17" s="146" customFormat="1" x14ac:dyDescent="0.25">
      <c r="A194" s="151"/>
      <c r="B194" s="154"/>
      <c r="C194" s="154"/>
      <c r="D194" s="154"/>
      <c r="E194" s="154"/>
      <c r="F194" s="153"/>
      <c r="G194" s="153"/>
      <c r="H194" s="153"/>
      <c r="I194" s="153"/>
      <c r="J194" s="153"/>
      <c r="K194" s="153"/>
      <c r="L194" s="153"/>
      <c r="M194" s="153"/>
      <c r="N194" s="153"/>
      <c r="O194" s="153"/>
      <c r="P194" s="153"/>
      <c r="Q194" s="158"/>
    </row>
    <row r="195" spans="1:17" s="146" customFormat="1" x14ac:dyDescent="0.25">
      <c r="A195" s="151"/>
      <c r="B195" s="154"/>
      <c r="C195" s="154"/>
      <c r="D195" s="154"/>
      <c r="E195" s="154"/>
      <c r="F195" s="153"/>
      <c r="G195" s="153"/>
      <c r="H195" s="153"/>
      <c r="I195" s="153"/>
      <c r="J195" s="153"/>
      <c r="K195" s="153"/>
      <c r="L195" s="153"/>
      <c r="M195" s="153"/>
      <c r="N195" s="153"/>
      <c r="O195" s="153"/>
      <c r="P195" s="153"/>
      <c r="Q195" s="158"/>
    </row>
    <row r="196" spans="1:17" s="146" customFormat="1" x14ac:dyDescent="0.25">
      <c r="A196" s="151"/>
      <c r="B196" s="154"/>
      <c r="C196" s="154"/>
      <c r="D196" s="154"/>
      <c r="E196" s="154"/>
      <c r="F196" s="153"/>
      <c r="G196" s="153"/>
      <c r="H196" s="153"/>
      <c r="I196" s="153"/>
      <c r="J196" s="153"/>
      <c r="K196" s="153"/>
      <c r="L196" s="153"/>
      <c r="M196" s="153"/>
      <c r="N196" s="153"/>
      <c r="O196" s="153"/>
      <c r="P196" s="153"/>
      <c r="Q196" s="158"/>
    </row>
    <row r="197" spans="1:17" s="146" customFormat="1" x14ac:dyDescent="0.25">
      <c r="A197" s="151"/>
      <c r="B197" s="154"/>
      <c r="C197" s="154"/>
      <c r="D197" s="154"/>
      <c r="E197" s="154"/>
      <c r="F197" s="153"/>
      <c r="G197" s="153"/>
      <c r="H197" s="153"/>
      <c r="I197" s="153"/>
      <c r="J197" s="153"/>
      <c r="K197" s="153"/>
      <c r="L197" s="153"/>
      <c r="M197" s="153"/>
      <c r="N197" s="153"/>
      <c r="O197" s="153"/>
      <c r="P197" s="153"/>
      <c r="Q197" s="158"/>
    </row>
    <row r="198" spans="1:17" s="146" customFormat="1" x14ac:dyDescent="0.25">
      <c r="A198" s="151"/>
      <c r="B198" s="154"/>
      <c r="C198" s="154"/>
      <c r="D198" s="154"/>
      <c r="E198" s="154"/>
      <c r="F198" s="153"/>
      <c r="G198" s="153"/>
      <c r="H198" s="153"/>
      <c r="I198" s="153"/>
      <c r="J198" s="153"/>
      <c r="K198" s="153"/>
      <c r="L198" s="153"/>
      <c r="M198" s="153"/>
      <c r="N198" s="153"/>
      <c r="O198" s="153"/>
      <c r="P198" s="153"/>
      <c r="Q198" s="158"/>
    </row>
    <row r="199" spans="1:17" s="146" customFormat="1" x14ac:dyDescent="0.25">
      <c r="A199" s="151"/>
      <c r="B199" s="154"/>
      <c r="C199" s="154"/>
      <c r="D199" s="154"/>
      <c r="E199" s="154"/>
      <c r="F199" s="153"/>
      <c r="G199" s="153"/>
      <c r="H199" s="153"/>
      <c r="I199" s="153"/>
      <c r="J199" s="153"/>
      <c r="K199" s="153"/>
      <c r="L199" s="153"/>
      <c r="M199" s="153"/>
      <c r="N199" s="153"/>
      <c r="O199" s="153"/>
      <c r="P199" s="153"/>
      <c r="Q199" s="158"/>
    </row>
    <row r="200" spans="1:17" s="146" customFormat="1" x14ac:dyDescent="0.25">
      <c r="A200" s="151"/>
      <c r="B200" s="154"/>
      <c r="C200" s="154"/>
      <c r="D200" s="154"/>
      <c r="E200" s="154"/>
      <c r="F200" s="153"/>
      <c r="G200" s="153"/>
      <c r="H200" s="153"/>
      <c r="I200" s="153"/>
      <c r="J200" s="153"/>
      <c r="K200" s="153"/>
      <c r="L200" s="153"/>
      <c r="M200" s="153"/>
      <c r="N200" s="153"/>
      <c r="O200" s="153"/>
      <c r="P200" s="153"/>
      <c r="Q200" s="158"/>
    </row>
    <row r="201" spans="1:17" s="146" customFormat="1" x14ac:dyDescent="0.25">
      <c r="A201" s="151"/>
      <c r="B201" s="154"/>
      <c r="C201" s="154"/>
      <c r="D201" s="154"/>
      <c r="E201" s="154"/>
      <c r="F201" s="153"/>
      <c r="G201" s="153"/>
      <c r="H201" s="153"/>
      <c r="I201" s="153"/>
      <c r="J201" s="153"/>
      <c r="K201" s="153"/>
      <c r="L201" s="153"/>
      <c r="M201" s="153"/>
      <c r="N201" s="153"/>
      <c r="O201" s="153"/>
      <c r="P201" s="153"/>
      <c r="Q201" s="158"/>
    </row>
    <row r="202" spans="1:17" s="146" customFormat="1" x14ac:dyDescent="0.25">
      <c r="A202" s="151"/>
      <c r="B202" s="154"/>
      <c r="C202" s="154"/>
      <c r="D202" s="154"/>
      <c r="E202" s="154"/>
      <c r="F202" s="153"/>
      <c r="G202" s="153"/>
      <c r="H202" s="153"/>
      <c r="I202" s="153"/>
      <c r="J202" s="153"/>
      <c r="K202" s="153"/>
      <c r="L202" s="153"/>
      <c r="M202" s="153"/>
      <c r="N202" s="153"/>
      <c r="O202" s="153"/>
      <c r="P202" s="153"/>
      <c r="Q202" s="158"/>
    </row>
    <row r="203" spans="1:17" s="146" customFormat="1" x14ac:dyDescent="0.25">
      <c r="A203" s="151"/>
      <c r="B203" s="154"/>
      <c r="C203" s="154"/>
      <c r="D203" s="154"/>
      <c r="E203" s="154"/>
      <c r="F203" s="153"/>
      <c r="G203" s="153"/>
      <c r="H203" s="153"/>
      <c r="I203" s="153"/>
      <c r="J203" s="153"/>
      <c r="K203" s="153"/>
      <c r="L203" s="153"/>
      <c r="M203" s="153"/>
      <c r="N203" s="153"/>
      <c r="O203" s="153"/>
      <c r="P203" s="153"/>
      <c r="Q203" s="158"/>
    </row>
    <row r="204" spans="1:17" s="146" customFormat="1" x14ac:dyDescent="0.25">
      <c r="A204" s="151"/>
      <c r="B204" s="154"/>
      <c r="C204" s="154"/>
      <c r="D204" s="154"/>
      <c r="E204" s="154"/>
      <c r="F204" s="153"/>
      <c r="G204" s="153"/>
      <c r="H204" s="153"/>
      <c r="I204" s="153"/>
      <c r="J204" s="153"/>
      <c r="K204" s="153"/>
      <c r="L204" s="153"/>
      <c r="M204" s="153"/>
      <c r="N204" s="153"/>
      <c r="O204" s="153"/>
      <c r="P204" s="153"/>
      <c r="Q204" s="158"/>
    </row>
    <row r="205" spans="1:17" s="146" customFormat="1" x14ac:dyDescent="0.25">
      <c r="A205" s="151"/>
      <c r="B205" s="154"/>
      <c r="C205" s="154"/>
      <c r="D205" s="154"/>
      <c r="E205" s="154"/>
      <c r="F205" s="153"/>
      <c r="G205" s="153"/>
      <c r="H205" s="153"/>
      <c r="I205" s="153"/>
      <c r="J205" s="153"/>
      <c r="K205" s="153"/>
      <c r="L205" s="153"/>
      <c r="M205" s="153"/>
      <c r="N205" s="153"/>
      <c r="O205" s="153"/>
      <c r="P205" s="153"/>
      <c r="Q205" s="158"/>
    </row>
    <row r="206" spans="1:17" s="146" customFormat="1" x14ac:dyDescent="0.25">
      <c r="A206" s="151"/>
      <c r="B206" s="154"/>
      <c r="C206" s="154"/>
      <c r="D206" s="154"/>
      <c r="E206" s="154"/>
      <c r="F206" s="153"/>
      <c r="G206" s="153"/>
      <c r="H206" s="153"/>
      <c r="I206" s="153"/>
      <c r="J206" s="153"/>
      <c r="K206" s="153"/>
      <c r="L206" s="153"/>
      <c r="M206" s="153"/>
      <c r="N206" s="153"/>
      <c r="O206" s="153"/>
      <c r="P206" s="153"/>
      <c r="Q206" s="158"/>
    </row>
    <row r="207" spans="1:17" s="146" customFormat="1" x14ac:dyDescent="0.25">
      <c r="A207" s="151"/>
      <c r="B207" s="154"/>
      <c r="C207" s="154"/>
      <c r="D207" s="154"/>
      <c r="E207" s="154"/>
      <c r="F207" s="153"/>
      <c r="G207" s="153"/>
      <c r="H207" s="153"/>
      <c r="I207" s="153"/>
      <c r="J207" s="153"/>
      <c r="K207" s="153"/>
      <c r="L207" s="153"/>
      <c r="M207" s="153"/>
      <c r="N207" s="153"/>
      <c r="O207" s="153"/>
      <c r="P207" s="153"/>
      <c r="Q207" s="158"/>
    </row>
    <row r="208" spans="1:17" s="146" customFormat="1" x14ac:dyDescent="0.25">
      <c r="A208" s="151"/>
      <c r="B208" s="154"/>
      <c r="C208" s="154"/>
      <c r="D208" s="154"/>
      <c r="E208" s="154"/>
      <c r="F208" s="153"/>
      <c r="G208" s="153"/>
      <c r="H208" s="153"/>
      <c r="I208" s="153"/>
      <c r="J208" s="153"/>
      <c r="K208" s="153"/>
      <c r="L208" s="153"/>
      <c r="M208" s="153"/>
      <c r="N208" s="153"/>
      <c r="O208" s="153"/>
      <c r="P208" s="153"/>
      <c r="Q208" s="158"/>
    </row>
    <row r="209" spans="1:17" s="146" customFormat="1" x14ac:dyDescent="0.25">
      <c r="A209" s="151"/>
      <c r="B209" s="154"/>
      <c r="C209" s="154"/>
      <c r="D209" s="154"/>
      <c r="E209" s="154"/>
      <c r="F209" s="153"/>
      <c r="G209" s="153"/>
      <c r="H209" s="153"/>
      <c r="I209" s="153"/>
      <c r="J209" s="153"/>
      <c r="K209" s="153"/>
      <c r="L209" s="153"/>
      <c r="M209" s="153"/>
      <c r="N209" s="153"/>
      <c r="O209" s="153"/>
      <c r="P209" s="153"/>
      <c r="Q209" s="158"/>
    </row>
    <row r="210" spans="1:17" s="146" customFormat="1" x14ac:dyDescent="0.25">
      <c r="A210" s="151"/>
      <c r="B210" s="154"/>
      <c r="C210" s="154"/>
      <c r="D210" s="154"/>
      <c r="E210" s="154"/>
      <c r="F210" s="153"/>
      <c r="G210" s="153"/>
      <c r="H210" s="153"/>
      <c r="I210" s="153"/>
      <c r="J210" s="153"/>
      <c r="K210" s="153"/>
      <c r="L210" s="153"/>
      <c r="M210" s="153"/>
      <c r="N210" s="153"/>
      <c r="O210" s="153"/>
      <c r="P210" s="153"/>
      <c r="Q210" s="158"/>
    </row>
    <row r="211" spans="1:17" s="146" customFormat="1" x14ac:dyDescent="0.25">
      <c r="A211" s="151"/>
      <c r="B211" s="154"/>
      <c r="C211" s="154"/>
      <c r="D211" s="154"/>
      <c r="E211" s="154"/>
      <c r="F211" s="153"/>
      <c r="G211" s="153"/>
      <c r="H211" s="153"/>
      <c r="I211" s="153"/>
      <c r="J211" s="153"/>
      <c r="K211" s="153"/>
      <c r="L211" s="153"/>
      <c r="M211" s="153"/>
      <c r="N211" s="153"/>
      <c r="O211" s="153"/>
      <c r="P211" s="153"/>
      <c r="Q211" s="158"/>
    </row>
    <row r="212" spans="1:17" s="146" customFormat="1" x14ac:dyDescent="0.25">
      <c r="A212" s="151"/>
      <c r="B212" s="154"/>
      <c r="C212" s="154"/>
      <c r="D212" s="154"/>
      <c r="E212" s="154"/>
      <c r="F212" s="153"/>
      <c r="G212" s="153"/>
      <c r="H212" s="153"/>
      <c r="I212" s="153"/>
      <c r="J212" s="153"/>
      <c r="K212" s="153"/>
      <c r="L212" s="153"/>
      <c r="M212" s="153"/>
      <c r="N212" s="153"/>
      <c r="O212" s="153"/>
      <c r="P212" s="153"/>
      <c r="Q212" s="158"/>
    </row>
    <row r="213" spans="1:17" s="146" customFormat="1" x14ac:dyDescent="0.25">
      <c r="A213" s="151"/>
      <c r="B213" s="154"/>
      <c r="C213" s="154"/>
      <c r="D213" s="154"/>
      <c r="E213" s="154"/>
      <c r="F213" s="153"/>
      <c r="G213" s="153"/>
      <c r="H213" s="153"/>
      <c r="I213" s="153"/>
      <c r="J213" s="153"/>
      <c r="K213" s="153"/>
      <c r="L213" s="153"/>
      <c r="M213" s="153"/>
      <c r="N213" s="153"/>
      <c r="O213" s="153"/>
      <c r="P213" s="153"/>
      <c r="Q213" s="158"/>
    </row>
    <row r="214" spans="1:17" s="146" customFormat="1" x14ac:dyDescent="0.25">
      <c r="A214" s="151"/>
      <c r="B214" s="154"/>
      <c r="C214" s="154"/>
      <c r="D214" s="154"/>
      <c r="E214" s="154"/>
      <c r="F214" s="153"/>
      <c r="G214" s="153"/>
      <c r="H214" s="153"/>
      <c r="I214" s="153"/>
      <c r="J214" s="153"/>
      <c r="K214" s="153"/>
      <c r="L214" s="153"/>
      <c r="M214" s="153"/>
      <c r="N214" s="153"/>
      <c r="O214" s="153"/>
      <c r="P214" s="153"/>
      <c r="Q214" s="158"/>
    </row>
    <row r="215" spans="1:17" s="146" customFormat="1" x14ac:dyDescent="0.25">
      <c r="A215" s="151"/>
      <c r="B215" s="154"/>
      <c r="C215" s="154"/>
      <c r="D215" s="154"/>
      <c r="E215" s="154"/>
      <c r="F215" s="153"/>
      <c r="G215" s="153"/>
      <c r="H215" s="153"/>
      <c r="I215" s="153"/>
      <c r="J215" s="153"/>
      <c r="K215" s="153"/>
      <c r="L215" s="153"/>
      <c r="M215" s="153"/>
      <c r="N215" s="153"/>
      <c r="O215" s="153"/>
      <c r="P215" s="153"/>
      <c r="Q215" s="158"/>
    </row>
    <row r="216" spans="1:17" s="146" customFormat="1" x14ac:dyDescent="0.25">
      <c r="A216" s="151"/>
      <c r="B216" s="154"/>
      <c r="C216" s="154"/>
      <c r="D216" s="154"/>
      <c r="E216" s="154"/>
      <c r="F216" s="153"/>
      <c r="G216" s="153"/>
      <c r="H216" s="153"/>
      <c r="I216" s="153"/>
      <c r="J216" s="153"/>
      <c r="K216" s="153"/>
      <c r="L216" s="153"/>
      <c r="M216" s="153"/>
      <c r="N216" s="153"/>
      <c r="O216" s="153"/>
      <c r="P216" s="153"/>
      <c r="Q216" s="158"/>
    </row>
    <row r="217" spans="1:17" s="146" customFormat="1" x14ac:dyDescent="0.25">
      <c r="A217" s="151"/>
      <c r="B217" s="154"/>
      <c r="C217" s="154"/>
      <c r="D217" s="154"/>
      <c r="E217" s="154"/>
      <c r="F217" s="153"/>
      <c r="G217" s="153"/>
      <c r="H217" s="153"/>
      <c r="I217" s="153"/>
      <c r="J217" s="153"/>
      <c r="K217" s="153"/>
      <c r="L217" s="153"/>
      <c r="M217" s="153"/>
      <c r="N217" s="153"/>
      <c r="O217" s="153"/>
      <c r="P217" s="153"/>
      <c r="Q217" s="158"/>
    </row>
    <row r="218" spans="1:17" s="146" customFormat="1" x14ac:dyDescent="0.25">
      <c r="A218" s="151"/>
      <c r="B218" s="154"/>
      <c r="C218" s="154"/>
      <c r="D218" s="154"/>
      <c r="E218" s="154"/>
      <c r="F218" s="153"/>
      <c r="G218" s="153"/>
      <c r="H218" s="153"/>
      <c r="I218" s="153"/>
      <c r="J218" s="153"/>
      <c r="K218" s="153"/>
      <c r="L218" s="153"/>
      <c r="M218" s="153"/>
      <c r="N218" s="153"/>
      <c r="O218" s="153"/>
      <c r="P218" s="153"/>
      <c r="Q218" s="158"/>
    </row>
    <row r="219" spans="1:17" s="146" customFormat="1" x14ac:dyDescent="0.25">
      <c r="A219" s="151"/>
      <c r="B219" s="154"/>
      <c r="C219" s="154"/>
      <c r="D219" s="154"/>
      <c r="E219" s="154"/>
      <c r="F219" s="153"/>
      <c r="G219" s="153"/>
      <c r="H219" s="153"/>
      <c r="I219" s="153"/>
      <c r="J219" s="153"/>
      <c r="K219" s="153"/>
      <c r="L219" s="153"/>
      <c r="M219" s="153"/>
      <c r="N219" s="153"/>
      <c r="O219" s="153"/>
      <c r="P219" s="153"/>
      <c r="Q219" s="158"/>
    </row>
    <row r="220" spans="1:17" s="146" customFormat="1" x14ac:dyDescent="0.25">
      <c r="A220" s="151"/>
      <c r="B220" s="154"/>
      <c r="C220" s="154"/>
      <c r="D220" s="154"/>
      <c r="E220" s="154"/>
      <c r="F220" s="153"/>
      <c r="G220" s="153"/>
      <c r="H220" s="153"/>
      <c r="I220" s="153"/>
      <c r="J220" s="153"/>
      <c r="K220" s="153"/>
      <c r="L220" s="153"/>
      <c r="M220" s="153"/>
      <c r="N220" s="153"/>
      <c r="O220" s="153"/>
      <c r="P220" s="153"/>
      <c r="Q220" s="158"/>
    </row>
    <row r="221" spans="1:17" s="146" customFormat="1" x14ac:dyDescent="0.25">
      <c r="A221" s="151"/>
      <c r="B221" s="154"/>
      <c r="C221" s="154"/>
      <c r="D221" s="154"/>
      <c r="E221" s="154"/>
      <c r="F221" s="153"/>
      <c r="G221" s="153"/>
      <c r="H221" s="153"/>
      <c r="I221" s="153"/>
      <c r="J221" s="153"/>
      <c r="K221" s="153"/>
      <c r="L221" s="153"/>
      <c r="M221" s="153"/>
      <c r="N221" s="153"/>
      <c r="O221" s="153"/>
      <c r="P221" s="153"/>
      <c r="Q221" s="158"/>
    </row>
    <row r="222" spans="1:17" s="146" customFormat="1" x14ac:dyDescent="0.25">
      <c r="A222" s="151"/>
      <c r="B222" s="154"/>
      <c r="C222" s="154"/>
      <c r="D222" s="154"/>
      <c r="E222" s="154"/>
      <c r="F222" s="153"/>
      <c r="G222" s="153"/>
      <c r="H222" s="153"/>
      <c r="I222" s="153"/>
      <c r="J222" s="153"/>
      <c r="K222" s="153"/>
      <c r="L222" s="153"/>
      <c r="M222" s="153"/>
      <c r="N222" s="153"/>
      <c r="O222" s="153"/>
      <c r="P222" s="153"/>
      <c r="Q222" s="158"/>
    </row>
    <row r="223" spans="1:17" s="146" customFormat="1" x14ac:dyDescent="0.25">
      <c r="A223" s="151"/>
      <c r="B223" s="154"/>
      <c r="C223" s="154"/>
      <c r="D223" s="154"/>
      <c r="E223" s="154"/>
      <c r="F223" s="153"/>
      <c r="G223" s="153"/>
      <c r="H223" s="153"/>
      <c r="I223" s="153"/>
      <c r="J223" s="153"/>
      <c r="K223" s="153"/>
      <c r="L223" s="153"/>
      <c r="M223" s="153"/>
      <c r="N223" s="153"/>
      <c r="O223" s="153"/>
      <c r="P223" s="153"/>
      <c r="Q223" s="158"/>
    </row>
    <row r="224" spans="1:17" s="146" customFormat="1" x14ac:dyDescent="0.25">
      <c r="A224" s="151"/>
      <c r="B224" s="154"/>
      <c r="C224" s="154"/>
      <c r="D224" s="154"/>
      <c r="E224" s="154"/>
      <c r="F224" s="153"/>
      <c r="G224" s="153"/>
      <c r="H224" s="153"/>
      <c r="I224" s="153"/>
      <c r="J224" s="153"/>
      <c r="K224" s="153"/>
      <c r="L224" s="153"/>
      <c r="M224" s="153"/>
      <c r="N224" s="153"/>
      <c r="O224" s="153"/>
      <c r="P224" s="153"/>
      <c r="Q224" s="158"/>
    </row>
    <row r="225" spans="1:17" s="146" customFormat="1" x14ac:dyDescent="0.25">
      <c r="A225" s="151"/>
      <c r="B225" s="154"/>
      <c r="C225" s="154"/>
      <c r="D225" s="154"/>
      <c r="E225" s="154"/>
      <c r="F225" s="153"/>
      <c r="G225" s="153"/>
      <c r="H225" s="153"/>
      <c r="I225" s="153"/>
      <c r="J225" s="153"/>
      <c r="K225" s="153"/>
      <c r="L225" s="153"/>
      <c r="M225" s="153"/>
      <c r="N225" s="153"/>
      <c r="O225" s="153"/>
      <c r="P225" s="153"/>
      <c r="Q225" s="158"/>
    </row>
    <row r="226" spans="1:17" s="146" customFormat="1" x14ac:dyDescent="0.25">
      <c r="A226" s="151"/>
      <c r="B226" s="154"/>
      <c r="C226" s="154"/>
      <c r="D226" s="154"/>
      <c r="E226" s="154"/>
      <c r="F226" s="153"/>
      <c r="G226" s="153"/>
      <c r="H226" s="153"/>
      <c r="I226" s="153"/>
      <c r="J226" s="153"/>
      <c r="K226" s="153"/>
      <c r="L226" s="153"/>
      <c r="M226" s="153"/>
      <c r="N226" s="153"/>
      <c r="O226" s="153"/>
      <c r="P226" s="153"/>
      <c r="Q226" s="158"/>
    </row>
    <row r="227" spans="1:17" s="146" customFormat="1" x14ac:dyDescent="0.25">
      <c r="A227" s="151"/>
      <c r="B227" s="154"/>
      <c r="C227" s="154"/>
      <c r="D227" s="154"/>
      <c r="E227" s="154"/>
      <c r="F227" s="153"/>
      <c r="G227" s="153"/>
      <c r="H227" s="153"/>
      <c r="I227" s="153"/>
      <c r="J227" s="153"/>
      <c r="K227" s="153"/>
      <c r="L227" s="153"/>
      <c r="M227" s="153"/>
      <c r="N227" s="153"/>
      <c r="O227" s="153"/>
      <c r="P227" s="153"/>
      <c r="Q227" s="158"/>
    </row>
    <row r="228" spans="1:17" s="146" customFormat="1" x14ac:dyDescent="0.25">
      <c r="A228" s="151"/>
      <c r="B228" s="154"/>
      <c r="C228" s="154"/>
      <c r="D228" s="154"/>
      <c r="E228" s="154"/>
      <c r="F228" s="153"/>
      <c r="G228" s="153"/>
      <c r="H228" s="153"/>
      <c r="I228" s="153"/>
      <c r="J228" s="153"/>
      <c r="K228" s="153"/>
      <c r="L228" s="153"/>
      <c r="M228" s="153"/>
      <c r="N228" s="153"/>
      <c r="O228" s="153"/>
      <c r="P228" s="153"/>
      <c r="Q228" s="158"/>
    </row>
    <row r="229" spans="1:17" s="146" customFormat="1" x14ac:dyDescent="0.25">
      <c r="A229" s="151"/>
      <c r="B229" s="154"/>
      <c r="C229" s="154"/>
      <c r="D229" s="154"/>
      <c r="E229" s="154"/>
      <c r="F229" s="153"/>
      <c r="G229" s="153"/>
      <c r="H229" s="153"/>
      <c r="I229" s="153"/>
      <c r="J229" s="153"/>
      <c r="K229" s="153"/>
      <c r="L229" s="153"/>
      <c r="M229" s="153"/>
      <c r="N229" s="153"/>
      <c r="O229" s="153"/>
      <c r="P229" s="153"/>
      <c r="Q229" s="158"/>
    </row>
    <row r="230" spans="1:17" s="146" customFormat="1" x14ac:dyDescent="0.25">
      <c r="A230" s="151"/>
      <c r="B230" s="154"/>
      <c r="C230" s="154"/>
      <c r="D230" s="154"/>
      <c r="E230" s="154"/>
      <c r="F230" s="153"/>
      <c r="G230" s="153"/>
      <c r="H230" s="153"/>
      <c r="I230" s="153"/>
      <c r="J230" s="153"/>
      <c r="K230" s="153"/>
      <c r="L230" s="153"/>
      <c r="M230" s="153"/>
      <c r="N230" s="153"/>
      <c r="O230" s="153"/>
      <c r="P230" s="153"/>
      <c r="Q230" s="158"/>
    </row>
    <row r="231" spans="1:17" s="146" customFormat="1" x14ac:dyDescent="0.25">
      <c r="A231" s="151"/>
      <c r="B231" s="154"/>
      <c r="C231" s="154"/>
      <c r="D231" s="154"/>
      <c r="E231" s="154"/>
      <c r="F231" s="153"/>
      <c r="G231" s="153"/>
      <c r="H231" s="153"/>
      <c r="I231" s="153"/>
      <c r="J231" s="153"/>
      <c r="K231" s="153"/>
      <c r="L231" s="153"/>
      <c r="M231" s="153"/>
      <c r="N231" s="153"/>
      <c r="O231" s="153"/>
      <c r="P231" s="153"/>
      <c r="Q231" s="158"/>
    </row>
    <row r="232" spans="1:17" s="146" customFormat="1" x14ac:dyDescent="0.25">
      <c r="A232" s="151"/>
      <c r="B232" s="154"/>
      <c r="C232" s="154"/>
      <c r="D232" s="154"/>
      <c r="E232" s="154"/>
      <c r="F232" s="153"/>
      <c r="G232" s="153"/>
      <c r="H232" s="153"/>
      <c r="I232" s="153"/>
      <c r="J232" s="153"/>
      <c r="K232" s="153"/>
      <c r="L232" s="153"/>
      <c r="M232" s="153"/>
      <c r="N232" s="153"/>
      <c r="O232" s="153"/>
      <c r="P232" s="153"/>
      <c r="Q232" s="158"/>
    </row>
    <row r="233" spans="1:17" s="146" customFormat="1" x14ac:dyDescent="0.25">
      <c r="A233" s="151"/>
      <c r="B233" s="154"/>
      <c r="C233" s="154"/>
      <c r="D233" s="154"/>
      <c r="E233" s="154"/>
      <c r="F233" s="153"/>
      <c r="G233" s="153"/>
      <c r="H233" s="153"/>
      <c r="I233" s="153"/>
      <c r="J233" s="153"/>
      <c r="K233" s="153"/>
      <c r="L233" s="153"/>
      <c r="M233" s="153"/>
      <c r="N233" s="153"/>
      <c r="O233" s="153"/>
      <c r="P233" s="153"/>
      <c r="Q233" s="158"/>
    </row>
    <row r="234" spans="1:17" s="146" customFormat="1" x14ac:dyDescent="0.25">
      <c r="A234" s="151"/>
      <c r="B234" s="154"/>
      <c r="C234" s="154"/>
      <c r="D234" s="154"/>
      <c r="E234" s="154"/>
      <c r="F234" s="153"/>
      <c r="G234" s="153"/>
      <c r="H234" s="153"/>
      <c r="I234" s="153"/>
      <c r="J234" s="153"/>
      <c r="K234" s="153"/>
      <c r="L234" s="153"/>
      <c r="M234" s="153"/>
      <c r="N234" s="153"/>
      <c r="O234" s="153"/>
      <c r="P234" s="153"/>
      <c r="Q234" s="158"/>
    </row>
    <row r="235" spans="1:17" s="146" customFormat="1" x14ac:dyDescent="0.25">
      <c r="A235" s="151"/>
      <c r="B235" s="154"/>
      <c r="C235" s="154"/>
      <c r="D235" s="154"/>
      <c r="E235" s="154"/>
      <c r="F235" s="153"/>
      <c r="G235" s="153"/>
      <c r="H235" s="153"/>
      <c r="I235" s="153"/>
      <c r="J235" s="153"/>
      <c r="K235" s="153"/>
      <c r="L235" s="153"/>
      <c r="M235" s="153"/>
      <c r="N235" s="153"/>
      <c r="O235" s="153"/>
      <c r="P235" s="153"/>
      <c r="Q235" s="158"/>
    </row>
    <row r="236" spans="1:17" s="146" customFormat="1" x14ac:dyDescent="0.25">
      <c r="A236" s="151"/>
      <c r="B236" s="154"/>
      <c r="C236" s="154"/>
      <c r="D236" s="154"/>
      <c r="E236" s="154"/>
      <c r="F236" s="153"/>
      <c r="G236" s="153"/>
      <c r="H236" s="153"/>
      <c r="I236" s="153"/>
      <c r="J236" s="153"/>
      <c r="K236" s="153"/>
      <c r="L236" s="153"/>
      <c r="M236" s="153"/>
      <c r="N236" s="153"/>
      <c r="O236" s="153"/>
      <c r="P236" s="153"/>
      <c r="Q236" s="158"/>
    </row>
    <row r="237" spans="1:17" s="146" customFormat="1" x14ac:dyDescent="0.25">
      <c r="A237" s="151"/>
      <c r="B237" s="154"/>
      <c r="C237" s="154"/>
      <c r="D237" s="154"/>
      <c r="E237" s="154"/>
      <c r="F237" s="153"/>
      <c r="G237" s="153"/>
      <c r="H237" s="153"/>
      <c r="I237" s="153"/>
      <c r="J237" s="153"/>
      <c r="K237" s="153"/>
      <c r="L237" s="153"/>
      <c r="M237" s="153"/>
      <c r="N237" s="153"/>
      <c r="O237" s="153"/>
      <c r="P237" s="153"/>
      <c r="Q237" s="158"/>
    </row>
    <row r="238" spans="1:17" s="146" customFormat="1" x14ac:dyDescent="0.25">
      <c r="A238" s="151"/>
      <c r="B238" s="154"/>
      <c r="C238" s="154"/>
      <c r="D238" s="154"/>
      <c r="E238" s="154"/>
      <c r="F238" s="153"/>
      <c r="G238" s="153"/>
      <c r="H238" s="153"/>
      <c r="I238" s="153"/>
      <c r="J238" s="153"/>
      <c r="K238" s="153"/>
      <c r="L238" s="153"/>
      <c r="M238" s="153"/>
      <c r="N238" s="153"/>
      <c r="O238" s="153"/>
      <c r="P238" s="153"/>
      <c r="Q238" s="158"/>
    </row>
    <row r="239" spans="1:17" s="146" customFormat="1" x14ac:dyDescent="0.25">
      <c r="A239" s="151"/>
      <c r="B239" s="154"/>
      <c r="C239" s="154"/>
      <c r="D239" s="154"/>
      <c r="E239" s="154"/>
      <c r="F239" s="153"/>
      <c r="G239" s="153"/>
      <c r="H239" s="153"/>
      <c r="I239" s="153"/>
      <c r="J239" s="153"/>
      <c r="K239" s="153"/>
      <c r="L239" s="153"/>
      <c r="M239" s="153"/>
      <c r="N239" s="153"/>
      <c r="O239" s="153"/>
      <c r="P239" s="153"/>
      <c r="Q239" s="158"/>
    </row>
    <row r="240" spans="1:17" s="146" customFormat="1" x14ac:dyDescent="0.25">
      <c r="A240" s="151"/>
      <c r="B240" s="154"/>
      <c r="C240" s="154"/>
      <c r="D240" s="154"/>
      <c r="E240" s="154"/>
      <c r="F240" s="153"/>
      <c r="G240" s="153"/>
      <c r="H240" s="153"/>
      <c r="I240" s="153"/>
      <c r="J240" s="153"/>
      <c r="K240" s="153"/>
      <c r="L240" s="153"/>
      <c r="M240" s="153"/>
      <c r="N240" s="153"/>
      <c r="O240" s="153"/>
      <c r="P240" s="153"/>
      <c r="Q240" s="158"/>
    </row>
    <row r="241" spans="1:17" s="146" customFormat="1" x14ac:dyDescent="0.25">
      <c r="A241" s="151"/>
      <c r="B241" s="154"/>
      <c r="C241" s="154"/>
      <c r="D241" s="154"/>
      <c r="E241" s="154"/>
      <c r="F241" s="153"/>
      <c r="G241" s="153"/>
      <c r="H241" s="153"/>
      <c r="I241" s="153"/>
      <c r="J241" s="153"/>
      <c r="K241" s="153"/>
      <c r="L241" s="153"/>
      <c r="M241" s="153"/>
      <c r="N241" s="153"/>
      <c r="O241" s="153"/>
      <c r="P241" s="153"/>
      <c r="Q241" s="158"/>
    </row>
    <row r="242" spans="1:17" s="146" customFormat="1" x14ac:dyDescent="0.25">
      <c r="A242" s="151"/>
      <c r="B242" s="154"/>
      <c r="C242" s="154"/>
      <c r="D242" s="154"/>
      <c r="E242" s="154"/>
      <c r="F242" s="153"/>
      <c r="G242" s="153"/>
      <c r="H242" s="153"/>
      <c r="I242" s="153"/>
      <c r="J242" s="153"/>
      <c r="K242" s="153"/>
      <c r="L242" s="153"/>
      <c r="M242" s="153"/>
      <c r="N242" s="153"/>
      <c r="O242" s="153"/>
      <c r="P242" s="153"/>
      <c r="Q242" s="158"/>
    </row>
    <row r="243" spans="1:17" s="146" customFormat="1" x14ac:dyDescent="0.25">
      <c r="A243" s="151"/>
      <c r="B243" s="154"/>
      <c r="C243" s="154"/>
      <c r="D243" s="154"/>
      <c r="E243" s="154"/>
      <c r="F243" s="153"/>
      <c r="G243" s="153"/>
      <c r="H243" s="153"/>
      <c r="I243" s="153"/>
      <c r="J243" s="153"/>
      <c r="K243" s="153"/>
      <c r="L243" s="153"/>
      <c r="M243" s="153"/>
      <c r="N243" s="153"/>
      <c r="O243" s="153"/>
      <c r="P243" s="153"/>
      <c r="Q243" s="158"/>
    </row>
    <row r="244" spans="1:17" s="146" customFormat="1" x14ac:dyDescent="0.25">
      <c r="A244" s="151"/>
      <c r="B244" s="154"/>
      <c r="C244" s="154"/>
      <c r="D244" s="154"/>
      <c r="E244" s="154"/>
      <c r="F244" s="153"/>
      <c r="G244" s="153"/>
      <c r="H244" s="153"/>
      <c r="I244" s="153"/>
      <c r="J244" s="153"/>
      <c r="K244" s="153"/>
      <c r="L244" s="153"/>
      <c r="M244" s="153"/>
      <c r="N244" s="153"/>
      <c r="O244" s="153"/>
      <c r="P244" s="153"/>
      <c r="Q244" s="158"/>
    </row>
    <row r="245" spans="1:17" s="146" customFormat="1" x14ac:dyDescent="0.25">
      <c r="A245" s="151"/>
      <c r="B245" s="154"/>
      <c r="C245" s="154"/>
      <c r="D245" s="154"/>
      <c r="E245" s="154"/>
      <c r="F245" s="153"/>
      <c r="G245" s="153"/>
      <c r="H245" s="153"/>
      <c r="I245" s="153"/>
      <c r="J245" s="153"/>
      <c r="K245" s="153"/>
      <c r="L245" s="153"/>
      <c r="M245" s="153"/>
      <c r="N245" s="153"/>
      <c r="O245" s="153"/>
      <c r="P245" s="153"/>
      <c r="Q245" s="158"/>
    </row>
    <row r="246" spans="1:17" s="146" customFormat="1" x14ac:dyDescent="0.25">
      <c r="A246" s="151"/>
      <c r="B246" s="154"/>
      <c r="C246" s="154"/>
      <c r="D246" s="154"/>
      <c r="E246" s="154"/>
      <c r="F246" s="153"/>
      <c r="G246" s="153"/>
      <c r="H246" s="153"/>
      <c r="I246" s="153"/>
      <c r="J246" s="153"/>
      <c r="K246" s="153"/>
      <c r="L246" s="153"/>
      <c r="M246" s="153"/>
      <c r="N246" s="153"/>
      <c r="O246" s="153"/>
      <c r="P246" s="153"/>
      <c r="Q246" s="158"/>
    </row>
    <row r="247" spans="1:17" s="146" customFormat="1" x14ac:dyDescent="0.25">
      <c r="A247" s="151"/>
      <c r="B247" s="154"/>
      <c r="C247" s="154"/>
      <c r="D247" s="154"/>
      <c r="E247" s="154"/>
      <c r="F247" s="153"/>
      <c r="G247" s="153"/>
      <c r="H247" s="153"/>
      <c r="I247" s="153"/>
      <c r="J247" s="153"/>
      <c r="K247" s="153"/>
      <c r="L247" s="153"/>
      <c r="M247" s="153"/>
      <c r="N247" s="153"/>
      <c r="O247" s="153"/>
      <c r="P247" s="153"/>
      <c r="Q247" s="158"/>
    </row>
    <row r="248" spans="1:17" s="146" customFormat="1" x14ac:dyDescent="0.25">
      <c r="A248" s="151"/>
      <c r="B248" s="154"/>
      <c r="C248" s="154"/>
      <c r="D248" s="154"/>
      <c r="E248" s="154"/>
      <c r="F248" s="153"/>
      <c r="G248" s="153"/>
      <c r="H248" s="153"/>
      <c r="I248" s="153"/>
      <c r="J248" s="153"/>
      <c r="K248" s="153"/>
      <c r="L248" s="153"/>
      <c r="M248" s="153"/>
      <c r="N248" s="153"/>
      <c r="O248" s="153"/>
      <c r="P248" s="153"/>
      <c r="Q248" s="158"/>
    </row>
    <row r="249" spans="1:17" s="146" customFormat="1" x14ac:dyDescent="0.25">
      <c r="A249" s="151"/>
      <c r="B249" s="154"/>
      <c r="C249" s="154"/>
      <c r="D249" s="154"/>
      <c r="E249" s="154"/>
      <c r="F249" s="153"/>
      <c r="G249" s="153"/>
      <c r="H249" s="153"/>
      <c r="I249" s="153"/>
      <c r="J249" s="153"/>
      <c r="K249" s="153"/>
      <c r="L249" s="153"/>
      <c r="M249" s="153"/>
      <c r="N249" s="153"/>
      <c r="O249" s="153"/>
      <c r="P249" s="153"/>
      <c r="Q249" s="158"/>
    </row>
    <row r="250" spans="1:17" s="146" customFormat="1" x14ac:dyDescent="0.25">
      <c r="A250" s="151"/>
      <c r="B250" s="154"/>
      <c r="C250" s="154"/>
      <c r="D250" s="154"/>
      <c r="E250" s="154"/>
      <c r="F250" s="153"/>
      <c r="G250" s="153"/>
      <c r="H250" s="153"/>
      <c r="I250" s="153"/>
      <c r="J250" s="153"/>
      <c r="K250" s="153"/>
      <c r="L250" s="153"/>
      <c r="M250" s="153"/>
      <c r="N250" s="153"/>
      <c r="O250" s="153"/>
      <c r="P250" s="153"/>
      <c r="Q250" s="158"/>
    </row>
    <row r="251" spans="1:17" s="146" customFormat="1" x14ac:dyDescent="0.25">
      <c r="A251" s="151"/>
      <c r="B251" s="154"/>
      <c r="C251" s="154"/>
      <c r="D251" s="154"/>
      <c r="E251" s="154"/>
      <c r="F251" s="153"/>
      <c r="G251" s="153"/>
      <c r="H251" s="153"/>
      <c r="I251" s="153"/>
      <c r="J251" s="153"/>
      <c r="K251" s="153"/>
      <c r="L251" s="153"/>
      <c r="M251" s="153"/>
      <c r="N251" s="153"/>
      <c r="O251" s="153"/>
      <c r="P251" s="153"/>
      <c r="Q251" s="158"/>
    </row>
    <row r="252" spans="1:17" s="146" customFormat="1" x14ac:dyDescent="0.25">
      <c r="A252" s="151"/>
      <c r="B252" s="154"/>
      <c r="C252" s="154"/>
      <c r="D252" s="154"/>
      <c r="E252" s="154"/>
      <c r="F252" s="153"/>
      <c r="G252" s="153"/>
      <c r="H252" s="153"/>
      <c r="I252" s="153"/>
      <c r="J252" s="153"/>
      <c r="K252" s="153"/>
      <c r="L252" s="153"/>
      <c r="M252" s="153"/>
      <c r="N252" s="153"/>
      <c r="O252" s="153"/>
      <c r="P252" s="153"/>
      <c r="Q252" s="158"/>
    </row>
    <row r="253" spans="1:17" s="146" customFormat="1" x14ac:dyDescent="0.25">
      <c r="A253" s="151"/>
      <c r="B253" s="154"/>
      <c r="C253" s="154"/>
      <c r="D253" s="154"/>
      <c r="E253" s="154"/>
      <c r="F253" s="153"/>
      <c r="G253" s="153"/>
      <c r="H253" s="153"/>
      <c r="I253" s="153"/>
      <c r="J253" s="153"/>
      <c r="K253" s="153"/>
      <c r="L253" s="153"/>
      <c r="M253" s="153"/>
      <c r="N253" s="153"/>
      <c r="O253" s="153"/>
      <c r="P253" s="153"/>
      <c r="Q253" s="158"/>
    </row>
    <row r="254" spans="1:17" s="146" customFormat="1" x14ac:dyDescent="0.25">
      <c r="A254" s="151"/>
      <c r="B254" s="154"/>
      <c r="C254" s="154"/>
      <c r="D254" s="154"/>
      <c r="E254" s="154"/>
      <c r="F254" s="153"/>
      <c r="G254" s="153"/>
      <c r="H254" s="153"/>
      <c r="I254" s="153"/>
      <c r="J254" s="153"/>
      <c r="K254" s="153"/>
      <c r="L254" s="153"/>
      <c r="M254" s="153"/>
      <c r="N254" s="153"/>
      <c r="O254" s="153"/>
      <c r="P254" s="153"/>
      <c r="Q254" s="158"/>
    </row>
    <row r="255" spans="1:17" s="146" customFormat="1" x14ac:dyDescent="0.25">
      <c r="A255" s="151"/>
      <c r="B255" s="154"/>
      <c r="C255" s="154"/>
      <c r="D255" s="154"/>
      <c r="E255" s="154"/>
      <c r="F255" s="153"/>
      <c r="G255" s="153"/>
      <c r="H255" s="153"/>
      <c r="I255" s="153"/>
      <c r="J255" s="153"/>
      <c r="K255" s="153"/>
      <c r="L255" s="153"/>
      <c r="M255" s="153"/>
      <c r="N255" s="153"/>
      <c r="O255" s="153"/>
      <c r="P255" s="153"/>
      <c r="Q255" s="158"/>
    </row>
    <row r="256" spans="1:17" s="146" customFormat="1" x14ac:dyDescent="0.25">
      <c r="A256" s="151"/>
      <c r="B256" s="154"/>
      <c r="C256" s="154"/>
      <c r="D256" s="154"/>
      <c r="E256" s="154"/>
      <c r="F256" s="153"/>
      <c r="G256" s="153"/>
      <c r="H256" s="153"/>
      <c r="I256" s="153"/>
      <c r="J256" s="153"/>
      <c r="K256" s="153"/>
      <c r="L256" s="153"/>
      <c r="M256" s="153"/>
      <c r="N256" s="153"/>
      <c r="O256" s="153"/>
      <c r="P256" s="153"/>
      <c r="Q256" s="158"/>
    </row>
    <row r="257" spans="1:17" s="146" customFormat="1" x14ac:dyDescent="0.25">
      <c r="A257" s="151"/>
      <c r="B257" s="154"/>
      <c r="C257" s="154"/>
      <c r="D257" s="154"/>
      <c r="E257" s="154"/>
      <c r="F257" s="153"/>
      <c r="G257" s="153"/>
      <c r="H257" s="153"/>
      <c r="I257" s="153"/>
      <c r="J257" s="153"/>
      <c r="K257" s="153"/>
      <c r="L257" s="153"/>
      <c r="M257" s="153"/>
      <c r="N257" s="153"/>
      <c r="O257" s="153"/>
      <c r="P257" s="153"/>
      <c r="Q257" s="158"/>
    </row>
    <row r="258" spans="1:17" s="146" customFormat="1" x14ac:dyDescent="0.25">
      <c r="A258" s="151"/>
      <c r="B258" s="154"/>
      <c r="C258" s="154"/>
      <c r="D258" s="154"/>
      <c r="E258" s="154"/>
      <c r="F258" s="153"/>
      <c r="G258" s="153"/>
      <c r="H258" s="153"/>
      <c r="I258" s="153"/>
      <c r="J258" s="153"/>
      <c r="K258" s="153"/>
      <c r="L258" s="153"/>
      <c r="M258" s="153"/>
      <c r="N258" s="153"/>
      <c r="O258" s="153"/>
      <c r="P258" s="153"/>
      <c r="Q258" s="158"/>
    </row>
    <row r="259" spans="1:17" s="146" customFormat="1" x14ac:dyDescent="0.25">
      <c r="A259" s="151"/>
      <c r="B259" s="154"/>
      <c r="C259" s="154"/>
      <c r="D259" s="154"/>
      <c r="E259" s="154"/>
      <c r="F259" s="153"/>
      <c r="G259" s="153"/>
      <c r="H259" s="153"/>
      <c r="I259" s="153"/>
      <c r="J259" s="153"/>
      <c r="K259" s="153"/>
      <c r="L259" s="153"/>
      <c r="M259" s="153"/>
      <c r="N259" s="153"/>
      <c r="O259" s="153"/>
      <c r="P259" s="153"/>
      <c r="Q259" s="158"/>
    </row>
    <row r="260" spans="1:17" s="146" customFormat="1" x14ac:dyDescent="0.25">
      <c r="A260" s="151"/>
      <c r="B260" s="154"/>
      <c r="C260" s="154"/>
      <c r="D260" s="154"/>
      <c r="E260" s="154"/>
      <c r="F260" s="153"/>
      <c r="G260" s="153"/>
      <c r="H260" s="153"/>
      <c r="I260" s="153"/>
      <c r="J260" s="153"/>
      <c r="K260" s="153"/>
      <c r="L260" s="153"/>
      <c r="M260" s="153"/>
      <c r="N260" s="153"/>
      <c r="O260" s="153"/>
      <c r="P260" s="153"/>
      <c r="Q260" s="158"/>
    </row>
    <row r="261" spans="1:17" s="146" customFormat="1" x14ac:dyDescent="0.25">
      <c r="A261" s="151"/>
      <c r="B261" s="154"/>
      <c r="C261" s="154"/>
      <c r="D261" s="154"/>
      <c r="E261" s="154"/>
      <c r="F261" s="153"/>
      <c r="G261" s="153"/>
      <c r="H261" s="153"/>
      <c r="I261" s="153"/>
      <c r="J261" s="153"/>
      <c r="K261" s="153"/>
      <c r="L261" s="153"/>
      <c r="M261" s="153"/>
      <c r="N261" s="153"/>
      <c r="O261" s="153"/>
      <c r="P261" s="153"/>
      <c r="Q261" s="158"/>
    </row>
    <row r="262" spans="1:17" s="146" customFormat="1" x14ac:dyDescent="0.25">
      <c r="A262" s="151"/>
      <c r="B262" s="154"/>
      <c r="C262" s="154"/>
      <c r="D262" s="154"/>
      <c r="E262" s="154"/>
      <c r="F262" s="153"/>
      <c r="G262" s="153"/>
      <c r="H262" s="153"/>
      <c r="I262" s="153"/>
      <c r="J262" s="153"/>
      <c r="K262" s="153"/>
      <c r="L262" s="153"/>
      <c r="M262" s="153"/>
      <c r="N262" s="153"/>
      <c r="O262" s="153"/>
      <c r="P262" s="153"/>
      <c r="Q262" s="158"/>
    </row>
    <row r="263" spans="1:17" s="146" customFormat="1" x14ac:dyDescent="0.25">
      <c r="A263" s="151"/>
      <c r="B263" s="154"/>
      <c r="C263" s="154"/>
      <c r="D263" s="154"/>
      <c r="E263" s="154"/>
      <c r="F263" s="153"/>
      <c r="G263" s="153"/>
      <c r="H263" s="153"/>
      <c r="I263" s="153"/>
      <c r="J263" s="153"/>
      <c r="K263" s="153"/>
      <c r="L263" s="153"/>
      <c r="M263" s="153"/>
      <c r="N263" s="153"/>
      <c r="O263" s="153"/>
      <c r="P263" s="153"/>
      <c r="Q263" s="158"/>
    </row>
    <row r="264" spans="1:17" s="146" customFormat="1" x14ac:dyDescent="0.25">
      <c r="A264" s="151"/>
      <c r="B264" s="154"/>
      <c r="C264" s="154"/>
      <c r="D264" s="154"/>
      <c r="E264" s="154"/>
      <c r="F264" s="153"/>
      <c r="G264" s="153"/>
      <c r="H264" s="153"/>
      <c r="I264" s="153"/>
      <c r="J264" s="153"/>
      <c r="K264" s="153"/>
      <c r="L264" s="153"/>
      <c r="M264" s="153"/>
      <c r="N264" s="153"/>
      <c r="O264" s="153"/>
      <c r="P264" s="153"/>
      <c r="Q264" s="158"/>
    </row>
    <row r="265" spans="1:17" s="146" customFormat="1" x14ac:dyDescent="0.25">
      <c r="A265" s="151"/>
      <c r="B265" s="154"/>
      <c r="C265" s="154"/>
      <c r="D265" s="154"/>
      <c r="E265" s="154"/>
      <c r="F265" s="153"/>
      <c r="G265" s="153"/>
      <c r="H265" s="153"/>
      <c r="I265" s="153"/>
      <c r="J265" s="153"/>
      <c r="K265" s="153"/>
      <c r="L265" s="153"/>
      <c r="M265" s="153"/>
      <c r="N265" s="153"/>
      <c r="O265" s="153"/>
      <c r="P265" s="153"/>
      <c r="Q265" s="158"/>
    </row>
    <row r="266" spans="1:17" s="146" customFormat="1" x14ac:dyDescent="0.25">
      <c r="A266" s="151"/>
      <c r="B266" s="154"/>
      <c r="C266" s="154"/>
      <c r="D266" s="154"/>
      <c r="E266" s="154"/>
      <c r="F266" s="153"/>
      <c r="G266" s="153"/>
      <c r="H266" s="153"/>
      <c r="I266" s="153"/>
      <c r="J266" s="153"/>
      <c r="K266" s="153"/>
      <c r="L266" s="153"/>
      <c r="M266" s="153"/>
      <c r="N266" s="153"/>
      <c r="O266" s="153"/>
      <c r="P266" s="153"/>
      <c r="Q266" s="158"/>
    </row>
    <row r="267" spans="1:17" s="146" customFormat="1" x14ac:dyDescent="0.25">
      <c r="A267" s="151"/>
      <c r="B267" s="154"/>
      <c r="C267" s="154"/>
      <c r="D267" s="154"/>
      <c r="E267" s="154"/>
      <c r="F267" s="153"/>
      <c r="G267" s="153"/>
      <c r="H267" s="153"/>
      <c r="I267" s="153"/>
      <c r="J267" s="153"/>
      <c r="K267" s="153"/>
      <c r="L267" s="153"/>
      <c r="M267" s="153"/>
      <c r="N267" s="153"/>
      <c r="O267" s="153"/>
      <c r="P267" s="153"/>
      <c r="Q267" s="158"/>
    </row>
    <row r="268" spans="1:17" s="146" customFormat="1" x14ac:dyDescent="0.25">
      <c r="A268" s="151"/>
      <c r="B268" s="154"/>
      <c r="C268" s="154"/>
      <c r="D268" s="154"/>
      <c r="E268" s="154"/>
      <c r="F268" s="153"/>
      <c r="G268" s="153"/>
      <c r="H268" s="153"/>
      <c r="I268" s="153"/>
      <c r="J268" s="153"/>
      <c r="K268" s="153"/>
      <c r="L268" s="153"/>
      <c r="M268" s="153"/>
      <c r="N268" s="153"/>
      <c r="O268" s="153"/>
      <c r="P268" s="153"/>
      <c r="Q268" s="158"/>
    </row>
    <row r="269" spans="1:17" s="146" customFormat="1" x14ac:dyDescent="0.25">
      <c r="A269" s="151"/>
      <c r="B269" s="154"/>
      <c r="C269" s="154"/>
      <c r="D269" s="154"/>
      <c r="E269" s="154"/>
      <c r="F269" s="153"/>
      <c r="G269" s="153"/>
      <c r="H269" s="153"/>
      <c r="I269" s="153"/>
      <c r="J269" s="153"/>
      <c r="K269" s="153"/>
      <c r="L269" s="153"/>
      <c r="M269" s="153"/>
      <c r="N269" s="153"/>
      <c r="O269" s="153"/>
      <c r="P269" s="153"/>
      <c r="Q269" s="158"/>
    </row>
    <row r="270" spans="1:17" s="146" customFormat="1" x14ac:dyDescent="0.25">
      <c r="A270" s="151"/>
      <c r="B270" s="154"/>
      <c r="C270" s="154"/>
      <c r="D270" s="154"/>
      <c r="E270" s="154"/>
      <c r="F270" s="153"/>
      <c r="G270" s="153"/>
      <c r="H270" s="153"/>
      <c r="I270" s="153"/>
      <c r="J270" s="153"/>
      <c r="K270" s="153"/>
      <c r="L270" s="153"/>
      <c r="M270" s="153"/>
      <c r="N270" s="153"/>
      <c r="O270" s="153"/>
      <c r="P270" s="153"/>
      <c r="Q270" s="158"/>
    </row>
    <row r="271" spans="1:17" s="146" customFormat="1" x14ac:dyDescent="0.25">
      <c r="A271" s="151"/>
      <c r="B271" s="154"/>
      <c r="C271" s="154"/>
      <c r="D271" s="154"/>
      <c r="E271" s="154"/>
      <c r="F271" s="153"/>
      <c r="G271" s="153"/>
      <c r="H271" s="153"/>
      <c r="I271" s="153"/>
      <c r="J271" s="153"/>
      <c r="K271" s="153"/>
      <c r="L271" s="153"/>
      <c r="M271" s="153"/>
      <c r="N271" s="153"/>
      <c r="O271" s="153"/>
      <c r="P271" s="153"/>
      <c r="Q271" s="158"/>
    </row>
    <row r="272" spans="1:17" s="146" customFormat="1" x14ac:dyDescent="0.25">
      <c r="A272" s="151"/>
      <c r="B272" s="154"/>
      <c r="C272" s="154"/>
      <c r="D272" s="154"/>
      <c r="E272" s="154"/>
      <c r="F272" s="153"/>
      <c r="G272" s="153"/>
      <c r="H272" s="153"/>
      <c r="I272" s="153"/>
      <c r="J272" s="153"/>
      <c r="K272" s="153"/>
      <c r="L272" s="153"/>
      <c r="M272" s="153"/>
      <c r="N272" s="153"/>
      <c r="O272" s="153"/>
      <c r="P272" s="153"/>
      <c r="Q272" s="158"/>
    </row>
    <row r="273" spans="1:17" s="146" customFormat="1" x14ac:dyDescent="0.25">
      <c r="A273" s="151"/>
      <c r="B273" s="154"/>
      <c r="C273" s="154"/>
      <c r="D273" s="154"/>
      <c r="E273" s="154"/>
      <c r="F273" s="153"/>
      <c r="G273" s="153"/>
      <c r="H273" s="153"/>
      <c r="I273" s="153"/>
      <c r="J273" s="153"/>
      <c r="K273" s="153"/>
      <c r="L273" s="153"/>
      <c r="M273" s="153"/>
      <c r="N273" s="153"/>
      <c r="O273" s="153"/>
      <c r="P273" s="153"/>
      <c r="Q273" s="158"/>
    </row>
    <row r="274" spans="1:17" s="146" customFormat="1" x14ac:dyDescent="0.25">
      <c r="A274" s="151"/>
      <c r="B274" s="154"/>
      <c r="C274" s="154"/>
      <c r="D274" s="154"/>
      <c r="E274" s="154"/>
      <c r="F274" s="153"/>
      <c r="G274" s="153"/>
      <c r="H274" s="153"/>
      <c r="I274" s="153"/>
      <c r="J274" s="153"/>
      <c r="K274" s="153"/>
      <c r="L274" s="153"/>
      <c r="M274" s="153"/>
      <c r="N274" s="153"/>
      <c r="O274" s="153"/>
      <c r="P274" s="153"/>
      <c r="Q274" s="158"/>
    </row>
    <row r="275" spans="1:17" s="146" customFormat="1" x14ac:dyDescent="0.25">
      <c r="A275" s="151"/>
      <c r="B275" s="154"/>
      <c r="C275" s="154"/>
      <c r="D275" s="154"/>
      <c r="E275" s="154"/>
      <c r="F275" s="153"/>
      <c r="G275" s="153"/>
      <c r="H275" s="153"/>
      <c r="I275" s="153"/>
      <c r="J275" s="153"/>
      <c r="K275" s="153"/>
      <c r="L275" s="153"/>
      <c r="M275" s="153"/>
      <c r="N275" s="153"/>
      <c r="O275" s="153"/>
      <c r="P275" s="153"/>
      <c r="Q275" s="158"/>
    </row>
    <row r="276" spans="1:17" s="146" customFormat="1" x14ac:dyDescent="0.25">
      <c r="A276" s="151"/>
      <c r="B276" s="154"/>
      <c r="C276" s="154"/>
      <c r="D276" s="154"/>
      <c r="E276" s="154"/>
      <c r="F276" s="153"/>
      <c r="G276" s="153"/>
      <c r="H276" s="153"/>
      <c r="I276" s="153"/>
      <c r="J276" s="153"/>
      <c r="K276" s="153"/>
      <c r="L276" s="153"/>
      <c r="M276" s="153"/>
      <c r="N276" s="153"/>
      <c r="O276" s="153"/>
      <c r="P276" s="153"/>
      <c r="Q276" s="158"/>
    </row>
    <row r="277" spans="1:17" s="146" customFormat="1" x14ac:dyDescent="0.25">
      <c r="A277" s="151"/>
      <c r="B277" s="154"/>
      <c r="C277" s="154"/>
      <c r="D277" s="154"/>
      <c r="E277" s="154"/>
      <c r="F277" s="153"/>
      <c r="G277" s="153"/>
      <c r="H277" s="153"/>
      <c r="I277" s="153"/>
      <c r="J277" s="153"/>
      <c r="K277" s="153"/>
      <c r="L277" s="153"/>
      <c r="M277" s="153"/>
      <c r="N277" s="153"/>
      <c r="O277" s="153"/>
      <c r="P277" s="153"/>
      <c r="Q277" s="158"/>
    </row>
    <row r="278" spans="1:17" s="146" customFormat="1" x14ac:dyDescent="0.25">
      <c r="A278" s="151"/>
      <c r="B278" s="154"/>
      <c r="C278" s="154"/>
      <c r="D278" s="154"/>
      <c r="E278" s="154"/>
      <c r="F278" s="153"/>
      <c r="G278" s="153"/>
      <c r="H278" s="153"/>
      <c r="I278" s="153"/>
      <c r="J278" s="153"/>
      <c r="K278" s="153"/>
      <c r="L278" s="153"/>
      <c r="M278" s="153"/>
      <c r="N278" s="153"/>
      <c r="O278" s="153"/>
      <c r="P278" s="153"/>
      <c r="Q278" s="158"/>
    </row>
    <row r="279" spans="1:17" s="146" customFormat="1" x14ac:dyDescent="0.25">
      <c r="A279" s="151"/>
      <c r="B279" s="154"/>
      <c r="C279" s="154"/>
      <c r="D279" s="154"/>
      <c r="E279" s="154"/>
      <c r="F279" s="153"/>
      <c r="G279" s="153"/>
      <c r="H279" s="153"/>
      <c r="I279" s="153"/>
      <c r="J279" s="153"/>
      <c r="K279" s="153"/>
      <c r="L279" s="153"/>
      <c r="M279" s="153"/>
      <c r="N279" s="153"/>
      <c r="O279" s="153"/>
      <c r="P279" s="153"/>
      <c r="Q279" s="158"/>
    </row>
    <row r="280" spans="1:17" s="146" customFormat="1" x14ac:dyDescent="0.25">
      <c r="A280" s="151"/>
      <c r="B280" s="154"/>
      <c r="C280" s="154"/>
      <c r="D280" s="154"/>
      <c r="E280" s="154"/>
      <c r="F280" s="153"/>
      <c r="G280" s="153"/>
      <c r="H280" s="153"/>
      <c r="I280" s="153"/>
      <c r="J280" s="153"/>
      <c r="K280" s="153"/>
      <c r="L280" s="153"/>
      <c r="M280" s="153"/>
      <c r="N280" s="153"/>
      <c r="O280" s="153"/>
      <c r="P280" s="153"/>
      <c r="Q280" s="158"/>
    </row>
    <row r="281" spans="1:17" s="146" customFormat="1" x14ac:dyDescent="0.25">
      <c r="A281" s="151"/>
      <c r="B281" s="154"/>
      <c r="C281" s="154"/>
      <c r="D281" s="154"/>
      <c r="E281" s="154"/>
      <c r="F281" s="153"/>
      <c r="G281" s="153"/>
      <c r="H281" s="153"/>
      <c r="I281" s="153"/>
      <c r="J281" s="153"/>
      <c r="K281" s="153"/>
      <c r="L281" s="153"/>
      <c r="M281" s="153"/>
      <c r="N281" s="153"/>
      <c r="O281" s="153"/>
      <c r="P281" s="153"/>
      <c r="Q281" s="158"/>
    </row>
    <row r="282" spans="1:17" s="146" customFormat="1" x14ac:dyDescent="0.25">
      <c r="A282" s="151"/>
      <c r="B282" s="154"/>
      <c r="C282" s="154"/>
      <c r="D282" s="154"/>
      <c r="E282" s="154"/>
      <c r="F282" s="153"/>
      <c r="G282" s="153"/>
      <c r="H282" s="153"/>
      <c r="I282" s="153"/>
      <c r="J282" s="153"/>
      <c r="K282" s="153"/>
      <c r="L282" s="153"/>
      <c r="M282" s="153"/>
      <c r="N282" s="153"/>
      <c r="O282" s="153"/>
      <c r="P282" s="153"/>
      <c r="Q282" s="158"/>
    </row>
    <row r="283" spans="1:17" s="146" customFormat="1" x14ac:dyDescent="0.25">
      <c r="A283" s="151"/>
      <c r="B283" s="154"/>
      <c r="C283" s="154"/>
      <c r="D283" s="154"/>
      <c r="E283" s="154"/>
      <c r="F283" s="153"/>
      <c r="G283" s="153"/>
      <c r="H283" s="153"/>
      <c r="I283" s="153"/>
      <c r="J283" s="153"/>
      <c r="K283" s="153"/>
      <c r="L283" s="153"/>
      <c r="M283" s="153"/>
      <c r="N283" s="153"/>
      <c r="O283" s="153"/>
      <c r="P283" s="153"/>
      <c r="Q283" s="158"/>
    </row>
    <row r="284" spans="1:17" s="146" customFormat="1" x14ac:dyDescent="0.25">
      <c r="A284" s="151"/>
      <c r="B284" s="154"/>
      <c r="C284" s="154"/>
      <c r="D284" s="154"/>
      <c r="E284" s="154"/>
      <c r="F284" s="153"/>
      <c r="G284" s="153"/>
      <c r="H284" s="153"/>
      <c r="I284" s="153"/>
      <c r="J284" s="153"/>
      <c r="K284" s="153"/>
      <c r="L284" s="153"/>
      <c r="M284" s="153"/>
      <c r="N284" s="153"/>
      <c r="O284" s="153"/>
      <c r="P284" s="153"/>
      <c r="Q284" s="158"/>
    </row>
    <row r="285" spans="1:17" s="146" customFormat="1" x14ac:dyDescent="0.25">
      <c r="A285" s="151"/>
      <c r="B285" s="154"/>
      <c r="C285" s="154"/>
      <c r="D285" s="154"/>
      <c r="E285" s="154"/>
      <c r="F285" s="153"/>
      <c r="G285" s="153"/>
      <c r="H285" s="153"/>
      <c r="I285" s="153"/>
      <c r="J285" s="153"/>
      <c r="K285" s="153"/>
      <c r="L285" s="153"/>
      <c r="M285" s="153"/>
      <c r="N285" s="153"/>
      <c r="O285" s="153"/>
      <c r="P285" s="153"/>
      <c r="Q285" s="158"/>
    </row>
    <row r="286" spans="1:17" s="146" customFormat="1" x14ac:dyDescent="0.25">
      <c r="A286" s="151"/>
      <c r="B286" s="154"/>
      <c r="C286" s="154"/>
      <c r="D286" s="154"/>
      <c r="E286" s="154"/>
      <c r="F286" s="153"/>
      <c r="G286" s="153"/>
      <c r="H286" s="153"/>
      <c r="I286" s="153"/>
      <c r="J286" s="153"/>
      <c r="K286" s="153"/>
      <c r="L286" s="153"/>
      <c r="M286" s="153"/>
      <c r="N286" s="153"/>
      <c r="O286" s="153"/>
      <c r="P286" s="153"/>
      <c r="Q286" s="158"/>
    </row>
    <row r="287" spans="1:17" s="146" customFormat="1" x14ac:dyDescent="0.25">
      <c r="A287" s="151"/>
      <c r="B287" s="154"/>
      <c r="C287" s="154"/>
      <c r="D287" s="154"/>
      <c r="E287" s="154"/>
      <c r="F287" s="153"/>
      <c r="G287" s="153"/>
      <c r="H287" s="153"/>
      <c r="I287" s="153"/>
      <c r="J287" s="153"/>
      <c r="K287" s="153"/>
      <c r="L287" s="153"/>
      <c r="M287" s="153"/>
      <c r="N287" s="153"/>
      <c r="O287" s="153"/>
      <c r="P287" s="153"/>
      <c r="Q287" s="158"/>
    </row>
    <row r="288" spans="1:17" s="146" customFormat="1" x14ac:dyDescent="0.25">
      <c r="A288" s="151"/>
      <c r="B288" s="154"/>
      <c r="C288" s="154"/>
      <c r="D288" s="154"/>
      <c r="E288" s="154"/>
      <c r="F288" s="153"/>
      <c r="G288" s="153"/>
      <c r="H288" s="153"/>
      <c r="I288" s="153"/>
      <c r="J288" s="153"/>
      <c r="K288" s="153"/>
      <c r="L288" s="153"/>
      <c r="M288" s="153"/>
      <c r="N288" s="153"/>
      <c r="O288" s="153"/>
      <c r="P288" s="153"/>
      <c r="Q288" s="158"/>
    </row>
    <row r="289" spans="1:17" s="146" customFormat="1" x14ac:dyDescent="0.25">
      <c r="A289" s="151"/>
      <c r="B289" s="154"/>
      <c r="C289" s="154"/>
      <c r="D289" s="154"/>
      <c r="E289" s="154"/>
      <c r="F289" s="153"/>
      <c r="G289" s="153"/>
      <c r="H289" s="153"/>
      <c r="I289" s="153"/>
      <c r="J289" s="153"/>
      <c r="K289" s="153"/>
      <c r="L289" s="153"/>
      <c r="M289" s="153"/>
      <c r="N289" s="153"/>
      <c r="O289" s="153"/>
      <c r="P289" s="153"/>
      <c r="Q289" s="158"/>
    </row>
    <row r="290" spans="1:17" s="146" customFormat="1" x14ac:dyDescent="0.25">
      <c r="A290" s="151"/>
      <c r="B290" s="154"/>
      <c r="C290" s="154"/>
      <c r="D290" s="154"/>
      <c r="E290" s="154"/>
      <c r="F290" s="153"/>
      <c r="G290" s="153"/>
      <c r="H290" s="153"/>
      <c r="I290" s="153"/>
      <c r="J290" s="153"/>
      <c r="K290" s="153"/>
      <c r="L290" s="153"/>
      <c r="M290" s="153"/>
      <c r="N290" s="153"/>
      <c r="O290" s="153"/>
      <c r="P290" s="153"/>
      <c r="Q290" s="158"/>
    </row>
    <row r="291" spans="1:17" s="146" customFormat="1" x14ac:dyDescent="0.25">
      <c r="A291" s="151"/>
      <c r="B291" s="154"/>
      <c r="C291" s="154"/>
      <c r="D291" s="154"/>
      <c r="E291" s="154"/>
      <c r="F291" s="153"/>
      <c r="G291" s="153"/>
      <c r="H291" s="153"/>
      <c r="I291" s="153"/>
      <c r="J291" s="153"/>
      <c r="K291" s="153"/>
      <c r="L291" s="153"/>
      <c r="M291" s="153"/>
      <c r="N291" s="153"/>
      <c r="O291" s="153"/>
      <c r="P291" s="153"/>
      <c r="Q291" s="158"/>
    </row>
    <row r="292" spans="1:17" s="146" customFormat="1" x14ac:dyDescent="0.25">
      <c r="A292" s="151"/>
      <c r="B292" s="154"/>
      <c r="C292" s="154"/>
      <c r="D292" s="154"/>
      <c r="E292" s="154"/>
      <c r="F292" s="153"/>
      <c r="G292" s="153"/>
      <c r="H292" s="153"/>
      <c r="I292" s="153"/>
      <c r="J292" s="153"/>
      <c r="K292" s="153"/>
      <c r="L292" s="153"/>
      <c r="M292" s="153"/>
      <c r="N292" s="153"/>
      <c r="O292" s="153"/>
      <c r="P292" s="153"/>
      <c r="Q292" s="158"/>
    </row>
    <row r="293" spans="1:17" s="146" customFormat="1" x14ac:dyDescent="0.25">
      <c r="A293" s="151"/>
      <c r="B293" s="154"/>
      <c r="C293" s="154"/>
      <c r="D293" s="154"/>
      <c r="E293" s="154"/>
      <c r="F293" s="153"/>
      <c r="G293" s="153"/>
      <c r="H293" s="153"/>
      <c r="I293" s="153"/>
      <c r="J293" s="153"/>
      <c r="K293" s="153"/>
      <c r="L293" s="153"/>
      <c r="M293" s="153"/>
      <c r="N293" s="153"/>
      <c r="O293" s="153"/>
      <c r="P293" s="153"/>
      <c r="Q293" s="158"/>
    </row>
    <row r="294" spans="1:17" s="146" customFormat="1" x14ac:dyDescent="0.25">
      <c r="A294" s="151"/>
      <c r="B294" s="154"/>
      <c r="C294" s="154"/>
      <c r="D294" s="154"/>
      <c r="E294" s="154"/>
      <c r="F294" s="153"/>
      <c r="G294" s="153"/>
      <c r="H294" s="153"/>
      <c r="I294" s="153"/>
      <c r="J294" s="153"/>
      <c r="K294" s="153"/>
      <c r="L294" s="153"/>
      <c r="M294" s="153"/>
      <c r="N294" s="153"/>
      <c r="O294" s="153"/>
      <c r="P294" s="153"/>
      <c r="Q294" s="158"/>
    </row>
    <row r="295" spans="1:17" s="146" customFormat="1" x14ac:dyDescent="0.25">
      <c r="A295" s="151"/>
      <c r="B295" s="154"/>
      <c r="C295" s="154"/>
      <c r="D295" s="154"/>
      <c r="E295" s="154"/>
      <c r="F295" s="153"/>
      <c r="G295" s="153"/>
      <c r="H295" s="153"/>
      <c r="I295" s="153"/>
      <c r="J295" s="153"/>
      <c r="K295" s="153"/>
      <c r="L295" s="153"/>
      <c r="M295" s="153"/>
      <c r="N295" s="153"/>
      <c r="O295" s="153"/>
      <c r="P295" s="153"/>
      <c r="Q295" s="158"/>
    </row>
    <row r="296" spans="1:17" s="146" customFormat="1" x14ac:dyDescent="0.25">
      <c r="A296" s="151"/>
      <c r="B296" s="154"/>
      <c r="C296" s="154"/>
      <c r="D296" s="154"/>
      <c r="E296" s="154"/>
      <c r="F296" s="153"/>
      <c r="G296" s="153"/>
      <c r="H296" s="153"/>
      <c r="I296" s="153"/>
      <c r="J296" s="153"/>
      <c r="K296" s="153"/>
      <c r="L296" s="153"/>
      <c r="M296" s="153"/>
      <c r="N296" s="153"/>
      <c r="O296" s="153"/>
      <c r="P296" s="153"/>
      <c r="Q296" s="158"/>
    </row>
    <row r="297" spans="1:17" s="146" customFormat="1" x14ac:dyDescent="0.25">
      <c r="A297" s="151"/>
      <c r="B297" s="154"/>
      <c r="C297" s="154"/>
      <c r="D297" s="154"/>
      <c r="E297" s="154"/>
      <c r="F297" s="153"/>
      <c r="G297" s="153"/>
      <c r="H297" s="153"/>
      <c r="I297" s="153"/>
      <c r="J297" s="153"/>
      <c r="K297" s="153"/>
      <c r="L297" s="153"/>
      <c r="M297" s="153"/>
      <c r="N297" s="153"/>
      <c r="O297" s="153"/>
      <c r="P297" s="153"/>
      <c r="Q297" s="158"/>
    </row>
    <row r="298" spans="1:17" s="146" customFormat="1" x14ac:dyDescent="0.25">
      <c r="A298" s="151"/>
      <c r="B298" s="154"/>
      <c r="C298" s="154"/>
      <c r="D298" s="154"/>
      <c r="E298" s="154"/>
      <c r="F298" s="153"/>
      <c r="G298" s="153"/>
      <c r="H298" s="153"/>
      <c r="I298" s="153"/>
      <c r="J298" s="153"/>
      <c r="K298" s="153"/>
      <c r="L298" s="153"/>
      <c r="M298" s="153"/>
      <c r="N298" s="153"/>
      <c r="O298" s="153"/>
      <c r="P298" s="153"/>
      <c r="Q298" s="158"/>
    </row>
    <row r="299" spans="1:17" s="146" customFormat="1" x14ac:dyDescent="0.25">
      <c r="A299" s="151"/>
      <c r="B299" s="154"/>
      <c r="C299" s="154"/>
      <c r="D299" s="154"/>
      <c r="E299" s="154"/>
      <c r="F299" s="153"/>
      <c r="G299" s="153"/>
      <c r="H299" s="153"/>
      <c r="I299" s="153"/>
      <c r="J299" s="153"/>
      <c r="K299" s="153"/>
      <c r="L299" s="153"/>
      <c r="M299" s="153"/>
      <c r="N299" s="153"/>
      <c r="O299" s="153"/>
      <c r="P299" s="153"/>
      <c r="Q299" s="158"/>
    </row>
    <row r="300" spans="1:17" s="146" customFormat="1" x14ac:dyDescent="0.25">
      <c r="A300" s="151"/>
      <c r="B300" s="154"/>
      <c r="C300" s="154"/>
      <c r="D300" s="154"/>
      <c r="E300" s="154"/>
      <c r="F300" s="153"/>
      <c r="G300" s="153"/>
      <c r="H300" s="153"/>
      <c r="I300" s="153"/>
      <c r="J300" s="153"/>
      <c r="K300" s="153"/>
      <c r="L300" s="153"/>
      <c r="M300" s="153"/>
      <c r="N300" s="153"/>
      <c r="O300" s="153"/>
      <c r="P300" s="153"/>
      <c r="Q300" s="158"/>
    </row>
    <row r="301" spans="1:17" s="146" customFormat="1" x14ac:dyDescent="0.25">
      <c r="A301" s="151"/>
      <c r="B301" s="154"/>
      <c r="C301" s="154"/>
      <c r="D301" s="154"/>
      <c r="E301" s="154"/>
      <c r="F301" s="153"/>
      <c r="G301" s="153"/>
      <c r="H301" s="153"/>
      <c r="I301" s="153"/>
      <c r="J301" s="153"/>
      <c r="K301" s="153"/>
      <c r="L301" s="153"/>
      <c r="M301" s="153"/>
      <c r="N301" s="153"/>
      <c r="O301" s="153"/>
      <c r="P301" s="153"/>
      <c r="Q301" s="158"/>
    </row>
    <row r="302" spans="1:17" s="146" customFormat="1" x14ac:dyDescent="0.25">
      <c r="A302" s="151"/>
      <c r="B302" s="154"/>
      <c r="C302" s="154"/>
      <c r="D302" s="154"/>
      <c r="E302" s="154"/>
      <c r="F302" s="153"/>
      <c r="G302" s="153"/>
      <c r="H302" s="153"/>
      <c r="I302" s="153"/>
      <c r="J302" s="153"/>
      <c r="K302" s="153"/>
      <c r="L302" s="153"/>
      <c r="M302" s="153"/>
      <c r="N302" s="153"/>
      <c r="O302" s="153"/>
      <c r="P302" s="153"/>
      <c r="Q302" s="158"/>
    </row>
    <row r="303" spans="1:17" s="146" customFormat="1" x14ac:dyDescent="0.25">
      <c r="A303" s="151"/>
      <c r="B303" s="154"/>
      <c r="C303" s="154"/>
      <c r="D303" s="154"/>
      <c r="E303" s="154"/>
      <c r="F303" s="153"/>
      <c r="G303" s="153"/>
      <c r="H303" s="153"/>
      <c r="I303" s="153"/>
      <c r="J303" s="153"/>
      <c r="K303" s="153"/>
      <c r="L303" s="153"/>
      <c r="M303" s="153"/>
      <c r="N303" s="153"/>
      <c r="O303" s="153"/>
      <c r="P303" s="153"/>
      <c r="Q303" s="158"/>
    </row>
    <row r="304" spans="1:17" s="146" customFormat="1" x14ac:dyDescent="0.25">
      <c r="A304" s="151"/>
      <c r="B304" s="154"/>
      <c r="C304" s="154"/>
      <c r="D304" s="154"/>
      <c r="E304" s="154"/>
      <c r="F304" s="153"/>
      <c r="G304" s="153"/>
      <c r="H304" s="153"/>
      <c r="I304" s="153"/>
      <c r="J304" s="153"/>
      <c r="K304" s="153"/>
      <c r="L304" s="153"/>
      <c r="M304" s="153"/>
      <c r="N304" s="153"/>
      <c r="O304" s="153"/>
      <c r="P304" s="153"/>
      <c r="Q304" s="158"/>
    </row>
    <row r="305" spans="1:17" s="146" customFormat="1" x14ac:dyDescent="0.25">
      <c r="A305" s="151"/>
      <c r="B305" s="154"/>
      <c r="C305" s="154"/>
      <c r="D305" s="154"/>
      <c r="E305" s="154"/>
      <c r="F305" s="153"/>
      <c r="G305" s="153"/>
      <c r="H305" s="153"/>
      <c r="I305" s="153"/>
      <c r="J305" s="153"/>
      <c r="K305" s="153"/>
      <c r="L305" s="153"/>
      <c r="M305" s="153"/>
      <c r="N305" s="153"/>
      <c r="O305" s="153"/>
      <c r="P305" s="153"/>
      <c r="Q305" s="158"/>
    </row>
    <row r="306" spans="1:17" s="146" customFormat="1" x14ac:dyDescent="0.25">
      <c r="A306" s="151"/>
      <c r="B306" s="154"/>
      <c r="C306" s="154"/>
      <c r="D306" s="154"/>
      <c r="E306" s="154"/>
      <c r="F306" s="153"/>
      <c r="G306" s="153"/>
      <c r="H306" s="153"/>
      <c r="I306" s="153"/>
      <c r="J306" s="153"/>
      <c r="K306" s="153"/>
      <c r="L306" s="153"/>
      <c r="M306" s="153"/>
      <c r="N306" s="153"/>
      <c r="O306" s="153"/>
      <c r="P306" s="153"/>
      <c r="Q306" s="158"/>
    </row>
    <row r="307" spans="1:17" s="146" customFormat="1" x14ac:dyDescent="0.25">
      <c r="A307" s="151"/>
      <c r="B307" s="154"/>
      <c r="C307" s="154"/>
      <c r="D307" s="154"/>
      <c r="E307" s="154"/>
      <c r="F307" s="153"/>
      <c r="G307" s="153"/>
      <c r="H307" s="153"/>
      <c r="I307" s="153"/>
      <c r="J307" s="153"/>
      <c r="K307" s="153"/>
      <c r="L307" s="153"/>
      <c r="M307" s="153"/>
      <c r="N307" s="153"/>
      <c r="O307" s="153"/>
      <c r="P307" s="153"/>
      <c r="Q307" s="158"/>
    </row>
    <row r="308" spans="1:17" s="146" customFormat="1" x14ac:dyDescent="0.25">
      <c r="A308" s="151"/>
      <c r="B308" s="154"/>
      <c r="C308" s="154"/>
      <c r="D308" s="154"/>
      <c r="E308" s="154"/>
      <c r="F308" s="153"/>
      <c r="G308" s="153"/>
      <c r="H308" s="153"/>
      <c r="I308" s="153"/>
      <c r="J308" s="153"/>
      <c r="K308" s="153"/>
      <c r="L308" s="153"/>
      <c r="M308" s="153"/>
      <c r="N308" s="153"/>
      <c r="O308" s="153"/>
      <c r="P308" s="153"/>
      <c r="Q308" s="158"/>
    </row>
    <row r="309" spans="1:17" s="146" customFormat="1" x14ac:dyDescent="0.25">
      <c r="A309" s="151"/>
      <c r="B309" s="154"/>
      <c r="C309" s="154"/>
      <c r="D309" s="154"/>
      <c r="E309" s="154"/>
      <c r="F309" s="153"/>
      <c r="G309" s="153"/>
      <c r="H309" s="153"/>
      <c r="I309" s="153"/>
      <c r="J309" s="153"/>
      <c r="K309" s="153"/>
      <c r="L309" s="153"/>
      <c r="M309" s="153"/>
      <c r="N309" s="153"/>
      <c r="O309" s="153"/>
      <c r="P309" s="153"/>
      <c r="Q309" s="158"/>
    </row>
    <row r="310" spans="1:17" s="146" customFormat="1" x14ac:dyDescent="0.25">
      <c r="A310" s="151"/>
      <c r="B310" s="154"/>
      <c r="C310" s="154"/>
      <c r="D310" s="154"/>
      <c r="E310" s="154"/>
      <c r="F310" s="153"/>
      <c r="G310" s="153"/>
      <c r="H310" s="153"/>
      <c r="I310" s="153"/>
      <c r="J310" s="153"/>
      <c r="K310" s="153"/>
      <c r="L310" s="153"/>
      <c r="M310" s="153"/>
      <c r="N310" s="153"/>
      <c r="O310" s="153"/>
      <c r="P310" s="153"/>
      <c r="Q310" s="158"/>
    </row>
    <row r="311" spans="1:17" s="146" customFormat="1" x14ac:dyDescent="0.25">
      <c r="A311" s="151"/>
      <c r="B311" s="154"/>
      <c r="C311" s="154"/>
      <c r="D311" s="154"/>
      <c r="E311" s="154"/>
      <c r="F311" s="153"/>
      <c r="G311" s="153"/>
      <c r="H311" s="153"/>
      <c r="I311" s="153"/>
      <c r="J311" s="153"/>
      <c r="K311" s="153"/>
      <c r="L311" s="153"/>
      <c r="M311" s="153"/>
      <c r="N311" s="153"/>
      <c r="O311" s="153"/>
      <c r="P311" s="153"/>
      <c r="Q311" s="158"/>
    </row>
    <row r="312" spans="1:17" s="146" customFormat="1" x14ac:dyDescent="0.25">
      <c r="A312" s="151"/>
      <c r="B312" s="154"/>
      <c r="C312" s="154"/>
      <c r="D312" s="154"/>
      <c r="E312" s="154"/>
      <c r="F312" s="153"/>
      <c r="G312" s="153"/>
      <c r="H312" s="153"/>
      <c r="I312" s="153"/>
      <c r="J312" s="153"/>
      <c r="K312" s="153"/>
      <c r="L312" s="153"/>
      <c r="M312" s="153"/>
      <c r="N312" s="153"/>
      <c r="O312" s="153"/>
      <c r="P312" s="153"/>
      <c r="Q312" s="158"/>
    </row>
    <row r="313" spans="1:17" s="146" customFormat="1" x14ac:dyDescent="0.25">
      <c r="A313" s="151"/>
      <c r="B313" s="154"/>
      <c r="C313" s="154"/>
      <c r="D313" s="154"/>
      <c r="E313" s="154"/>
      <c r="F313" s="153"/>
      <c r="G313" s="153"/>
      <c r="H313" s="153"/>
      <c r="I313" s="153"/>
      <c r="J313" s="153"/>
      <c r="K313" s="153"/>
      <c r="L313" s="153"/>
      <c r="M313" s="153"/>
      <c r="N313" s="153"/>
      <c r="O313" s="153"/>
      <c r="P313" s="153"/>
      <c r="Q313" s="158"/>
    </row>
    <row r="314" spans="1:17" s="146" customFormat="1" x14ac:dyDescent="0.25">
      <c r="A314" s="151"/>
      <c r="B314" s="154"/>
      <c r="C314" s="154"/>
      <c r="D314" s="154"/>
      <c r="E314" s="154"/>
      <c r="F314" s="153"/>
      <c r="G314" s="153"/>
      <c r="H314" s="153"/>
      <c r="I314" s="153"/>
      <c r="J314" s="153"/>
      <c r="K314" s="153"/>
      <c r="L314" s="153"/>
      <c r="M314" s="153"/>
      <c r="N314" s="153"/>
      <c r="O314" s="153"/>
      <c r="P314" s="153"/>
      <c r="Q314" s="158"/>
    </row>
    <row r="315" spans="1:17" s="146" customFormat="1" x14ac:dyDescent="0.25">
      <c r="A315" s="151"/>
      <c r="B315" s="154"/>
      <c r="C315" s="154"/>
      <c r="D315" s="154"/>
      <c r="E315" s="154"/>
      <c r="F315" s="153"/>
      <c r="G315" s="153"/>
      <c r="H315" s="153"/>
      <c r="I315" s="153"/>
      <c r="J315" s="153"/>
      <c r="K315" s="153"/>
      <c r="L315" s="153"/>
      <c r="M315" s="153"/>
      <c r="N315" s="153"/>
      <c r="O315" s="153"/>
      <c r="P315" s="153"/>
      <c r="Q315" s="158"/>
    </row>
    <row r="316" spans="1:17" s="146" customFormat="1" x14ac:dyDescent="0.25">
      <c r="A316" s="151"/>
      <c r="B316" s="154"/>
      <c r="C316" s="154"/>
      <c r="D316" s="154"/>
      <c r="E316" s="154"/>
      <c r="F316" s="153"/>
      <c r="G316" s="153"/>
      <c r="H316" s="153"/>
      <c r="I316" s="153"/>
      <c r="J316" s="153"/>
      <c r="K316" s="153"/>
      <c r="L316" s="153"/>
      <c r="M316" s="153"/>
      <c r="N316" s="153"/>
      <c r="O316" s="153"/>
      <c r="P316" s="153"/>
      <c r="Q316" s="158"/>
    </row>
    <row r="317" spans="1:17" s="146" customFormat="1" x14ac:dyDescent="0.25">
      <c r="A317" s="151"/>
      <c r="B317" s="154"/>
      <c r="C317" s="154"/>
      <c r="D317" s="154"/>
      <c r="E317" s="154"/>
      <c r="F317" s="153"/>
      <c r="G317" s="153"/>
      <c r="H317" s="153"/>
      <c r="I317" s="153"/>
      <c r="J317" s="153"/>
      <c r="K317" s="153"/>
      <c r="L317" s="153"/>
      <c r="M317" s="153"/>
      <c r="N317" s="153"/>
      <c r="O317" s="153"/>
      <c r="P317" s="153"/>
      <c r="Q317" s="158"/>
    </row>
    <row r="318" spans="1:17" s="146" customFormat="1" x14ac:dyDescent="0.25">
      <c r="A318" s="151"/>
      <c r="B318" s="154"/>
      <c r="C318" s="154"/>
      <c r="D318" s="154"/>
      <c r="E318" s="154"/>
      <c r="F318" s="153"/>
      <c r="G318" s="153"/>
      <c r="H318" s="153"/>
      <c r="I318" s="153"/>
      <c r="J318" s="153"/>
      <c r="K318" s="153"/>
      <c r="L318" s="153"/>
      <c r="M318" s="153"/>
      <c r="N318" s="153"/>
      <c r="O318" s="153"/>
      <c r="P318" s="153"/>
      <c r="Q318" s="158"/>
    </row>
    <row r="319" spans="1:17" s="146" customFormat="1" x14ac:dyDescent="0.25">
      <c r="A319" s="151"/>
      <c r="B319" s="154"/>
      <c r="C319" s="154"/>
      <c r="D319" s="154"/>
      <c r="E319" s="154"/>
      <c r="F319" s="153"/>
      <c r="G319" s="153"/>
      <c r="H319" s="153"/>
      <c r="I319" s="153"/>
      <c r="J319" s="153"/>
      <c r="K319" s="153"/>
      <c r="L319" s="153"/>
      <c r="M319" s="153"/>
      <c r="N319" s="153"/>
      <c r="O319" s="153"/>
      <c r="P319" s="153"/>
      <c r="Q319" s="158"/>
    </row>
    <row r="320" spans="1:17" s="146" customFormat="1" x14ac:dyDescent="0.25">
      <c r="A320" s="151"/>
      <c r="B320" s="154"/>
      <c r="C320" s="154"/>
      <c r="D320" s="154"/>
      <c r="E320" s="154"/>
      <c r="F320" s="153"/>
      <c r="G320" s="153"/>
      <c r="H320" s="153"/>
      <c r="I320" s="153"/>
      <c r="J320" s="153"/>
      <c r="K320" s="153"/>
      <c r="L320" s="153"/>
      <c r="M320" s="153"/>
      <c r="N320" s="153"/>
      <c r="O320" s="153"/>
      <c r="P320" s="153"/>
      <c r="Q320" s="158"/>
    </row>
    <row r="321" spans="1:17" s="146" customFormat="1" x14ac:dyDescent="0.25">
      <c r="A321" s="151"/>
      <c r="B321" s="154"/>
      <c r="C321" s="154"/>
      <c r="D321" s="154"/>
      <c r="E321" s="154"/>
      <c r="F321" s="153"/>
      <c r="G321" s="153"/>
      <c r="H321" s="153"/>
      <c r="I321" s="153"/>
      <c r="J321" s="153"/>
      <c r="K321" s="153"/>
      <c r="L321" s="153"/>
      <c r="M321" s="153"/>
      <c r="N321" s="153"/>
      <c r="O321" s="153"/>
      <c r="P321" s="153"/>
      <c r="Q321" s="158"/>
    </row>
    <row r="322" spans="1:17" s="146" customFormat="1" x14ac:dyDescent="0.25">
      <c r="A322" s="151"/>
      <c r="B322" s="154"/>
      <c r="C322" s="154"/>
      <c r="D322" s="154"/>
      <c r="E322" s="154"/>
      <c r="F322" s="153"/>
      <c r="G322" s="153"/>
      <c r="H322" s="153"/>
      <c r="I322" s="153"/>
      <c r="J322" s="153"/>
      <c r="K322" s="153"/>
      <c r="L322" s="153"/>
      <c r="M322" s="153"/>
      <c r="N322" s="153"/>
      <c r="O322" s="153"/>
      <c r="P322" s="153"/>
      <c r="Q322" s="158"/>
    </row>
    <row r="323" spans="1:17" s="146" customFormat="1" x14ac:dyDescent="0.25">
      <c r="A323" s="151"/>
      <c r="B323" s="154"/>
      <c r="C323" s="154"/>
      <c r="D323" s="154"/>
      <c r="E323" s="154"/>
      <c r="F323" s="153"/>
      <c r="G323" s="153"/>
      <c r="H323" s="153"/>
      <c r="I323" s="153"/>
      <c r="J323" s="153"/>
      <c r="K323" s="153"/>
      <c r="L323" s="153"/>
      <c r="M323" s="153"/>
      <c r="N323" s="153"/>
      <c r="O323" s="153"/>
      <c r="P323" s="153"/>
      <c r="Q323" s="158"/>
    </row>
    <row r="324" spans="1:17" s="146" customFormat="1" x14ac:dyDescent="0.25">
      <c r="A324" s="151"/>
      <c r="B324" s="154"/>
      <c r="C324" s="154"/>
      <c r="D324" s="154"/>
      <c r="E324" s="154"/>
      <c r="F324" s="153"/>
      <c r="G324" s="153"/>
      <c r="H324" s="153"/>
      <c r="I324" s="153"/>
      <c r="J324" s="153"/>
      <c r="K324" s="153"/>
      <c r="L324" s="153"/>
      <c r="M324" s="153"/>
      <c r="N324" s="153"/>
      <c r="O324" s="153"/>
      <c r="P324" s="153"/>
      <c r="Q324" s="158"/>
    </row>
    <row r="325" spans="1:17" s="146" customFormat="1" x14ac:dyDescent="0.25">
      <c r="A325" s="151"/>
      <c r="B325" s="154"/>
      <c r="C325" s="154"/>
      <c r="D325" s="154"/>
      <c r="E325" s="154"/>
      <c r="F325" s="153"/>
      <c r="G325" s="153"/>
      <c r="H325" s="153"/>
      <c r="I325" s="153"/>
      <c r="J325" s="153"/>
      <c r="K325" s="153"/>
      <c r="L325" s="153"/>
      <c r="M325" s="153"/>
      <c r="N325" s="153"/>
      <c r="O325" s="153"/>
      <c r="P325" s="153"/>
      <c r="Q325" s="158"/>
    </row>
    <row r="326" spans="1:17" s="146" customFormat="1" x14ac:dyDescent="0.25">
      <c r="A326" s="151"/>
      <c r="B326" s="154"/>
      <c r="C326" s="154"/>
      <c r="D326" s="154"/>
      <c r="E326" s="154"/>
      <c r="F326" s="153"/>
      <c r="G326" s="153"/>
      <c r="H326" s="153"/>
      <c r="I326" s="153"/>
      <c r="J326" s="153"/>
      <c r="K326" s="153"/>
      <c r="L326" s="153"/>
      <c r="M326" s="153"/>
      <c r="N326" s="153"/>
      <c r="O326" s="153"/>
      <c r="P326" s="153"/>
      <c r="Q326" s="158"/>
    </row>
    <row r="327" spans="1:17" s="146" customFormat="1" x14ac:dyDescent="0.25">
      <c r="A327" s="151"/>
      <c r="B327" s="154"/>
      <c r="C327" s="154"/>
      <c r="D327" s="154"/>
      <c r="E327" s="154"/>
      <c r="F327" s="153"/>
      <c r="G327" s="153"/>
      <c r="H327" s="153"/>
      <c r="I327" s="153"/>
      <c r="J327" s="153"/>
      <c r="K327" s="153"/>
      <c r="L327" s="153"/>
      <c r="M327" s="153"/>
      <c r="N327" s="153"/>
      <c r="O327" s="153"/>
      <c r="P327" s="153"/>
      <c r="Q327" s="158"/>
    </row>
    <row r="328" spans="1:17" s="146" customFormat="1" x14ac:dyDescent="0.25">
      <c r="A328" s="151"/>
      <c r="B328" s="154"/>
      <c r="C328" s="154"/>
      <c r="D328" s="154"/>
      <c r="E328" s="154"/>
      <c r="F328" s="153"/>
      <c r="G328" s="153"/>
      <c r="H328" s="153"/>
      <c r="I328" s="153"/>
      <c r="J328" s="153"/>
      <c r="K328" s="153"/>
      <c r="L328" s="153"/>
      <c r="M328" s="153"/>
      <c r="N328" s="153"/>
      <c r="O328" s="153"/>
      <c r="P328" s="153"/>
      <c r="Q328" s="158"/>
    </row>
    <row r="329" spans="1:17" s="146" customFormat="1" x14ac:dyDescent="0.25">
      <c r="A329" s="151"/>
      <c r="B329" s="154"/>
      <c r="C329" s="154"/>
      <c r="D329" s="154"/>
      <c r="E329" s="154"/>
      <c r="F329" s="153"/>
      <c r="G329" s="153"/>
      <c r="H329" s="153"/>
      <c r="I329" s="153"/>
      <c r="J329" s="153"/>
      <c r="K329" s="153"/>
      <c r="L329" s="153"/>
      <c r="M329" s="153"/>
      <c r="N329" s="153"/>
      <c r="O329" s="153"/>
      <c r="P329" s="153"/>
      <c r="Q329" s="158"/>
    </row>
    <row r="330" spans="1:17" s="146" customFormat="1" x14ac:dyDescent="0.25">
      <c r="A330" s="151"/>
      <c r="B330" s="154"/>
      <c r="C330" s="154"/>
      <c r="D330" s="154"/>
      <c r="E330" s="154"/>
      <c r="F330" s="153"/>
      <c r="G330" s="153"/>
      <c r="H330" s="153"/>
      <c r="I330" s="153"/>
      <c r="J330" s="153"/>
      <c r="K330" s="153"/>
      <c r="L330" s="153"/>
      <c r="M330" s="153"/>
      <c r="N330" s="153"/>
      <c r="O330" s="153"/>
      <c r="P330" s="153"/>
      <c r="Q330" s="158"/>
    </row>
    <row r="331" spans="1:17" s="146" customFormat="1" x14ac:dyDescent="0.25">
      <c r="A331" s="151"/>
      <c r="B331" s="154"/>
      <c r="C331" s="154"/>
      <c r="D331" s="154"/>
      <c r="E331" s="154"/>
      <c r="F331" s="153"/>
      <c r="G331" s="153"/>
      <c r="H331" s="153"/>
      <c r="I331" s="153"/>
      <c r="J331" s="153"/>
      <c r="K331" s="153"/>
      <c r="L331" s="153"/>
      <c r="M331" s="153"/>
      <c r="N331" s="153"/>
      <c r="O331" s="153"/>
      <c r="P331" s="153"/>
      <c r="Q331" s="158"/>
    </row>
    <row r="332" spans="1:17" s="146" customFormat="1" x14ac:dyDescent="0.25">
      <c r="A332" s="151"/>
      <c r="B332" s="154"/>
      <c r="C332" s="154"/>
      <c r="D332" s="154"/>
      <c r="E332" s="154"/>
      <c r="F332" s="153"/>
      <c r="G332" s="153"/>
      <c r="H332" s="153"/>
      <c r="I332" s="153"/>
      <c r="J332" s="153"/>
      <c r="K332" s="153"/>
      <c r="L332" s="153"/>
      <c r="M332" s="153"/>
      <c r="N332" s="153"/>
      <c r="O332" s="153"/>
      <c r="P332" s="153"/>
      <c r="Q332" s="158"/>
    </row>
    <row r="333" spans="1:17" s="146" customFormat="1" x14ac:dyDescent="0.25">
      <c r="A333" s="151"/>
      <c r="B333" s="154"/>
      <c r="C333" s="154"/>
      <c r="D333" s="154"/>
      <c r="E333" s="154"/>
      <c r="F333" s="153"/>
      <c r="G333" s="153"/>
      <c r="H333" s="153"/>
      <c r="I333" s="153"/>
      <c r="J333" s="153"/>
      <c r="K333" s="153"/>
      <c r="L333" s="153"/>
      <c r="M333" s="153"/>
      <c r="N333" s="153"/>
      <c r="O333" s="153"/>
      <c r="P333" s="153"/>
      <c r="Q333" s="158"/>
    </row>
    <row r="334" spans="1:17" s="146" customFormat="1" x14ac:dyDescent="0.25">
      <c r="A334" s="151"/>
      <c r="B334" s="154"/>
      <c r="C334" s="154"/>
      <c r="D334" s="154"/>
      <c r="E334" s="154"/>
      <c r="F334" s="153"/>
      <c r="G334" s="153"/>
      <c r="H334" s="153"/>
      <c r="I334" s="153"/>
      <c r="J334" s="153"/>
      <c r="K334" s="153"/>
      <c r="L334" s="153"/>
      <c r="M334" s="153"/>
      <c r="N334" s="153"/>
      <c r="O334" s="153"/>
      <c r="P334" s="153"/>
      <c r="Q334" s="158"/>
    </row>
    <row r="335" spans="1:17" s="146" customFormat="1" x14ac:dyDescent="0.25">
      <c r="A335" s="151"/>
      <c r="B335" s="154"/>
      <c r="C335" s="154"/>
      <c r="D335" s="154"/>
      <c r="E335" s="154"/>
      <c r="F335" s="153"/>
      <c r="G335" s="153"/>
      <c r="H335" s="153"/>
      <c r="I335" s="153"/>
      <c r="J335" s="153"/>
      <c r="K335" s="153"/>
      <c r="L335" s="153"/>
      <c r="M335" s="153"/>
      <c r="N335" s="153"/>
      <c r="O335" s="153"/>
      <c r="P335" s="153"/>
      <c r="Q335" s="158"/>
    </row>
    <row r="336" spans="1:17" s="146" customFormat="1" x14ac:dyDescent="0.25">
      <c r="A336" s="151"/>
      <c r="B336" s="154"/>
      <c r="C336" s="154"/>
      <c r="D336" s="154"/>
      <c r="E336" s="154"/>
      <c r="F336" s="153"/>
      <c r="G336" s="153"/>
      <c r="H336" s="153"/>
      <c r="I336" s="153"/>
      <c r="J336" s="153"/>
      <c r="K336" s="153"/>
      <c r="L336" s="153"/>
      <c r="M336" s="153"/>
      <c r="N336" s="153"/>
      <c r="O336" s="153"/>
      <c r="P336" s="153"/>
      <c r="Q336" s="158"/>
    </row>
    <row r="337" spans="1:17" s="146" customFormat="1" x14ac:dyDescent="0.25">
      <c r="A337" s="151"/>
      <c r="B337" s="154"/>
      <c r="C337" s="154"/>
      <c r="D337" s="154"/>
      <c r="E337" s="154"/>
      <c r="F337" s="153"/>
      <c r="G337" s="153"/>
      <c r="H337" s="153"/>
      <c r="I337" s="153"/>
      <c r="J337" s="153"/>
      <c r="K337" s="153"/>
      <c r="L337" s="153"/>
      <c r="M337" s="153"/>
      <c r="N337" s="153"/>
      <c r="O337" s="153"/>
      <c r="P337" s="153"/>
      <c r="Q337" s="158"/>
    </row>
    <row r="338" spans="1:17" s="146" customFormat="1" x14ac:dyDescent="0.25">
      <c r="A338" s="151"/>
      <c r="B338" s="154"/>
      <c r="C338" s="154"/>
      <c r="D338" s="154"/>
      <c r="E338" s="154"/>
      <c r="F338" s="153"/>
      <c r="G338" s="153"/>
      <c r="H338" s="153"/>
      <c r="I338" s="153"/>
      <c r="J338" s="153"/>
      <c r="K338" s="153"/>
      <c r="L338" s="153"/>
      <c r="M338" s="153"/>
      <c r="N338" s="153"/>
      <c r="O338" s="153"/>
      <c r="P338" s="153"/>
      <c r="Q338" s="158"/>
    </row>
    <row r="339" spans="1:17" s="146" customFormat="1" x14ac:dyDescent="0.25">
      <c r="A339" s="151"/>
      <c r="B339" s="154"/>
      <c r="C339" s="154"/>
      <c r="D339" s="154"/>
      <c r="E339" s="154"/>
      <c r="F339" s="153"/>
      <c r="G339" s="153"/>
      <c r="H339" s="153"/>
      <c r="I339" s="153"/>
      <c r="J339" s="153"/>
      <c r="K339" s="153"/>
      <c r="L339" s="153"/>
      <c r="M339" s="153"/>
      <c r="N339" s="153"/>
      <c r="O339" s="153"/>
      <c r="P339" s="153"/>
      <c r="Q339" s="158"/>
    </row>
    <row r="340" spans="1:17" s="146" customFormat="1" x14ac:dyDescent="0.25">
      <c r="A340" s="151"/>
      <c r="B340" s="154"/>
      <c r="C340" s="154"/>
      <c r="D340" s="154"/>
      <c r="E340" s="154"/>
      <c r="F340" s="153"/>
      <c r="G340" s="153"/>
      <c r="H340" s="153"/>
      <c r="I340" s="153"/>
      <c r="J340" s="153"/>
      <c r="K340" s="153"/>
      <c r="L340" s="153"/>
      <c r="M340" s="153"/>
      <c r="N340" s="153"/>
      <c r="O340" s="153"/>
      <c r="P340" s="153"/>
      <c r="Q340" s="158"/>
    </row>
    <row r="341" spans="1:17" s="146" customFormat="1" x14ac:dyDescent="0.25">
      <c r="A341" s="151"/>
      <c r="B341" s="154"/>
      <c r="C341" s="154"/>
      <c r="D341" s="154"/>
      <c r="E341" s="154"/>
      <c r="F341" s="153"/>
      <c r="G341" s="153"/>
      <c r="H341" s="153"/>
      <c r="I341" s="153"/>
      <c r="J341" s="153"/>
      <c r="K341" s="153"/>
      <c r="L341" s="153"/>
      <c r="M341" s="153"/>
      <c r="N341" s="153"/>
      <c r="O341" s="153"/>
      <c r="P341" s="153"/>
      <c r="Q341" s="158"/>
    </row>
    <row r="342" spans="1:17" s="146" customFormat="1" x14ac:dyDescent="0.25">
      <c r="A342" s="151"/>
      <c r="B342" s="154"/>
      <c r="C342" s="154"/>
      <c r="D342" s="154"/>
      <c r="E342" s="154"/>
      <c r="F342" s="153"/>
      <c r="G342" s="153"/>
      <c r="H342" s="153"/>
      <c r="I342" s="153"/>
      <c r="J342" s="153"/>
      <c r="K342" s="153"/>
      <c r="L342" s="153"/>
      <c r="M342" s="153"/>
      <c r="N342" s="153"/>
      <c r="O342" s="153"/>
      <c r="P342" s="153"/>
      <c r="Q342" s="158"/>
    </row>
    <row r="343" spans="1:17" s="146" customFormat="1" x14ac:dyDescent="0.25">
      <c r="A343" s="151"/>
      <c r="B343" s="154"/>
      <c r="C343" s="154"/>
      <c r="D343" s="154"/>
      <c r="E343" s="154"/>
      <c r="F343" s="153"/>
      <c r="G343" s="153"/>
      <c r="H343" s="153"/>
      <c r="I343" s="153"/>
      <c r="J343" s="153"/>
      <c r="K343" s="153"/>
      <c r="L343" s="153"/>
      <c r="M343" s="153"/>
      <c r="N343" s="153"/>
      <c r="O343" s="153"/>
      <c r="P343" s="153"/>
      <c r="Q343" s="158"/>
    </row>
    <row r="344" spans="1:17" s="146" customFormat="1" x14ac:dyDescent="0.25">
      <c r="A344" s="151"/>
      <c r="B344" s="154"/>
      <c r="C344" s="154"/>
      <c r="D344" s="154"/>
      <c r="E344" s="154"/>
      <c r="F344" s="153"/>
      <c r="G344" s="153"/>
      <c r="H344" s="153"/>
      <c r="I344" s="153"/>
      <c r="J344" s="153"/>
      <c r="K344" s="153"/>
      <c r="L344" s="153"/>
      <c r="M344" s="153"/>
      <c r="N344" s="153"/>
      <c r="O344" s="153"/>
      <c r="P344" s="153"/>
      <c r="Q344" s="158"/>
    </row>
    <row r="345" spans="1:17" s="146" customFormat="1" x14ac:dyDescent="0.25">
      <c r="A345" s="151"/>
      <c r="B345" s="154"/>
      <c r="C345" s="154"/>
      <c r="D345" s="154"/>
      <c r="E345" s="154"/>
      <c r="F345" s="153"/>
      <c r="G345" s="153"/>
      <c r="H345" s="153"/>
      <c r="I345" s="153"/>
      <c r="J345" s="153"/>
      <c r="K345" s="153"/>
      <c r="L345" s="153"/>
      <c r="M345" s="153"/>
      <c r="N345" s="153"/>
      <c r="O345" s="153"/>
      <c r="P345" s="153"/>
      <c r="Q345" s="158"/>
    </row>
    <row r="346" spans="1:17" s="146" customFormat="1" x14ac:dyDescent="0.25">
      <c r="A346" s="151"/>
      <c r="B346" s="154"/>
      <c r="C346" s="154"/>
      <c r="D346" s="154"/>
      <c r="E346" s="154"/>
      <c r="F346" s="153"/>
      <c r="G346" s="153"/>
      <c r="H346" s="153"/>
      <c r="I346" s="153"/>
      <c r="J346" s="153"/>
      <c r="K346" s="153"/>
      <c r="L346" s="153"/>
      <c r="M346" s="153"/>
      <c r="N346" s="153"/>
      <c r="O346" s="153"/>
      <c r="P346" s="153"/>
      <c r="Q346" s="158"/>
    </row>
    <row r="347" spans="1:17" s="146" customFormat="1" x14ac:dyDescent="0.25">
      <c r="A347" s="151"/>
      <c r="B347" s="154"/>
      <c r="C347" s="154"/>
      <c r="D347" s="154"/>
      <c r="E347" s="154"/>
      <c r="F347" s="153"/>
      <c r="G347" s="153"/>
      <c r="H347" s="153"/>
      <c r="I347" s="153"/>
      <c r="J347" s="153"/>
      <c r="K347" s="153"/>
      <c r="L347" s="153"/>
      <c r="M347" s="153"/>
      <c r="N347" s="153"/>
      <c r="O347" s="153"/>
      <c r="P347" s="153"/>
      <c r="Q347" s="158"/>
    </row>
    <row r="348" spans="1:17" s="146" customFormat="1" x14ac:dyDescent="0.25">
      <c r="A348" s="151"/>
      <c r="B348" s="154"/>
      <c r="C348" s="154"/>
      <c r="D348" s="154"/>
      <c r="E348" s="154"/>
      <c r="F348" s="153"/>
      <c r="G348" s="153"/>
      <c r="H348" s="153"/>
      <c r="I348" s="153"/>
      <c r="J348" s="153"/>
      <c r="K348" s="153"/>
      <c r="L348" s="153"/>
      <c r="M348" s="153"/>
      <c r="N348" s="153"/>
      <c r="O348" s="153"/>
      <c r="P348" s="153"/>
      <c r="Q348" s="158"/>
    </row>
    <row r="349" spans="1:17" s="146" customFormat="1" x14ac:dyDescent="0.25">
      <c r="A349" s="151"/>
      <c r="B349" s="154"/>
      <c r="C349" s="154"/>
      <c r="D349" s="154"/>
      <c r="E349" s="154"/>
      <c r="F349" s="153"/>
      <c r="G349" s="153"/>
      <c r="H349" s="153"/>
      <c r="I349" s="153"/>
      <c r="J349" s="153"/>
      <c r="K349" s="153"/>
      <c r="L349" s="153"/>
      <c r="M349" s="153"/>
      <c r="N349" s="153"/>
      <c r="O349" s="153"/>
      <c r="P349" s="153"/>
      <c r="Q349" s="158"/>
    </row>
    <row r="350" spans="1:17" s="146" customFormat="1" x14ac:dyDescent="0.25">
      <c r="A350" s="151"/>
      <c r="B350" s="154"/>
      <c r="C350" s="154"/>
      <c r="D350" s="154"/>
      <c r="E350" s="154"/>
      <c r="F350" s="153"/>
      <c r="G350" s="153"/>
      <c r="H350" s="153"/>
      <c r="I350" s="153"/>
      <c r="J350" s="153"/>
      <c r="K350" s="153"/>
      <c r="L350" s="153"/>
      <c r="M350" s="153"/>
      <c r="N350" s="153"/>
      <c r="O350" s="153"/>
      <c r="P350" s="153"/>
      <c r="Q350" s="158"/>
    </row>
    <row r="351" spans="1:17" s="146" customFormat="1" x14ac:dyDescent="0.25">
      <c r="A351" s="151"/>
      <c r="B351" s="154"/>
      <c r="C351" s="154"/>
      <c r="D351" s="154"/>
      <c r="E351" s="154"/>
      <c r="F351" s="153"/>
      <c r="G351" s="153"/>
      <c r="H351" s="153"/>
      <c r="I351" s="153"/>
      <c r="J351" s="153"/>
      <c r="K351" s="153"/>
      <c r="L351" s="153"/>
      <c r="M351" s="153"/>
      <c r="N351" s="153"/>
      <c r="O351" s="153"/>
      <c r="P351" s="153"/>
      <c r="Q351" s="158"/>
    </row>
    <row r="352" spans="1:17" s="146" customFormat="1" x14ac:dyDescent="0.25">
      <c r="A352" s="151"/>
      <c r="B352" s="154"/>
      <c r="C352" s="154"/>
      <c r="D352" s="154"/>
      <c r="E352" s="154"/>
      <c r="F352" s="153"/>
      <c r="G352" s="153"/>
      <c r="H352" s="153"/>
      <c r="I352" s="153"/>
      <c r="J352" s="153"/>
      <c r="K352" s="153"/>
      <c r="L352" s="153"/>
      <c r="M352" s="153"/>
      <c r="N352" s="153"/>
      <c r="O352" s="153"/>
      <c r="P352" s="153"/>
      <c r="Q352" s="158"/>
    </row>
    <row r="353" spans="1:17" s="146" customFormat="1" x14ac:dyDescent="0.25">
      <c r="A353" s="151"/>
      <c r="B353" s="154"/>
      <c r="C353" s="154"/>
      <c r="D353" s="154"/>
      <c r="E353" s="154"/>
      <c r="F353" s="153"/>
      <c r="G353" s="153"/>
      <c r="H353" s="153"/>
      <c r="I353" s="153"/>
      <c r="J353" s="153"/>
      <c r="K353" s="153"/>
      <c r="L353" s="153"/>
      <c r="M353" s="153"/>
      <c r="N353" s="153"/>
      <c r="O353" s="153"/>
      <c r="P353" s="153"/>
      <c r="Q353" s="158"/>
    </row>
    <row r="354" spans="1:17" s="146" customFormat="1" x14ac:dyDescent="0.25">
      <c r="A354" s="151"/>
      <c r="B354" s="154"/>
      <c r="C354" s="154"/>
      <c r="D354" s="154"/>
      <c r="E354" s="154"/>
      <c r="F354" s="153"/>
      <c r="G354" s="153"/>
      <c r="H354" s="153"/>
      <c r="I354" s="153"/>
      <c r="J354" s="153"/>
      <c r="K354" s="153"/>
      <c r="L354" s="153"/>
      <c r="M354" s="153"/>
      <c r="N354" s="153"/>
      <c r="O354" s="153"/>
      <c r="P354" s="153"/>
      <c r="Q354" s="158"/>
    </row>
    <row r="355" spans="1:17" s="146" customFormat="1" x14ac:dyDescent="0.25">
      <c r="A355" s="151"/>
      <c r="B355" s="154"/>
      <c r="C355" s="154"/>
      <c r="D355" s="154"/>
      <c r="E355" s="154"/>
      <c r="F355" s="153"/>
      <c r="G355" s="153"/>
      <c r="H355" s="153"/>
      <c r="I355" s="153"/>
      <c r="J355" s="153"/>
      <c r="K355" s="153"/>
      <c r="L355" s="153"/>
      <c r="M355" s="153"/>
      <c r="N355" s="153"/>
      <c r="O355" s="153"/>
      <c r="P355" s="153"/>
      <c r="Q355" s="158"/>
    </row>
    <row r="356" spans="1:17" s="146" customFormat="1" x14ac:dyDescent="0.25">
      <c r="A356" s="151"/>
      <c r="B356" s="154"/>
      <c r="C356" s="154"/>
      <c r="D356" s="154"/>
      <c r="E356" s="154"/>
      <c r="F356" s="153"/>
      <c r="G356" s="153"/>
      <c r="H356" s="153"/>
      <c r="I356" s="153"/>
      <c r="J356" s="153"/>
      <c r="K356" s="153"/>
      <c r="L356" s="153"/>
      <c r="M356" s="153"/>
      <c r="N356" s="153"/>
      <c r="O356" s="153"/>
      <c r="P356" s="153"/>
      <c r="Q356" s="158"/>
    </row>
    <row r="357" spans="1:17" s="146" customFormat="1" x14ac:dyDescent="0.25">
      <c r="A357" s="151"/>
      <c r="B357" s="154"/>
      <c r="C357" s="154"/>
      <c r="D357" s="154"/>
      <c r="E357" s="154"/>
      <c r="F357" s="153"/>
      <c r="G357" s="153"/>
      <c r="H357" s="153"/>
      <c r="I357" s="153"/>
      <c r="J357" s="153"/>
      <c r="K357" s="153"/>
      <c r="L357" s="153"/>
      <c r="M357" s="153"/>
      <c r="N357" s="153"/>
      <c r="O357" s="153"/>
      <c r="P357" s="153"/>
      <c r="Q357" s="158"/>
    </row>
    <row r="358" spans="1:17" s="146" customFormat="1" x14ac:dyDescent="0.25">
      <c r="A358" s="151"/>
      <c r="B358" s="154"/>
      <c r="C358" s="154"/>
      <c r="D358" s="154"/>
      <c r="E358" s="154"/>
      <c r="F358" s="153"/>
      <c r="G358" s="153"/>
      <c r="H358" s="153"/>
      <c r="I358" s="153"/>
      <c r="J358" s="153"/>
      <c r="K358" s="153"/>
      <c r="L358" s="153"/>
      <c r="M358" s="153"/>
      <c r="N358" s="153"/>
      <c r="O358" s="153"/>
      <c r="P358" s="153"/>
      <c r="Q358" s="158"/>
    </row>
    <row r="359" spans="1:17" s="146" customFormat="1" x14ac:dyDescent="0.25">
      <c r="A359" s="151"/>
      <c r="B359" s="154"/>
      <c r="C359" s="154"/>
      <c r="D359" s="154"/>
      <c r="E359" s="154"/>
      <c r="F359" s="153"/>
      <c r="G359" s="153"/>
      <c r="H359" s="153"/>
      <c r="I359" s="153"/>
      <c r="J359" s="153"/>
      <c r="K359" s="153"/>
      <c r="L359" s="153"/>
      <c r="M359" s="153"/>
      <c r="N359" s="153"/>
      <c r="O359" s="153"/>
      <c r="P359" s="153"/>
      <c r="Q359" s="158"/>
    </row>
    <row r="360" spans="1:17" s="146" customFormat="1" x14ac:dyDescent="0.25">
      <c r="A360" s="151"/>
      <c r="B360" s="154"/>
      <c r="C360" s="154"/>
      <c r="D360" s="154"/>
      <c r="E360" s="154"/>
      <c r="F360" s="153"/>
      <c r="G360" s="153"/>
      <c r="H360" s="153"/>
      <c r="I360" s="153"/>
      <c r="J360" s="153"/>
      <c r="K360" s="153"/>
      <c r="L360" s="153"/>
      <c r="M360" s="153"/>
      <c r="N360" s="153"/>
      <c r="O360" s="153"/>
      <c r="P360" s="153"/>
      <c r="Q360" s="158"/>
    </row>
    <row r="361" spans="1:17" s="146" customFormat="1" x14ac:dyDescent="0.25">
      <c r="A361" s="151"/>
      <c r="B361" s="154"/>
      <c r="C361" s="154"/>
      <c r="D361" s="154"/>
      <c r="E361" s="154"/>
      <c r="F361" s="153"/>
      <c r="G361" s="153"/>
      <c r="H361" s="153"/>
      <c r="I361" s="153"/>
      <c r="J361" s="153"/>
      <c r="K361" s="153"/>
      <c r="L361" s="153"/>
      <c r="M361" s="153"/>
      <c r="N361" s="153"/>
      <c r="O361" s="153"/>
      <c r="P361" s="153"/>
      <c r="Q361" s="158"/>
    </row>
    <row r="362" spans="1:17" s="146" customFormat="1" x14ac:dyDescent="0.25">
      <c r="A362" s="151"/>
      <c r="B362" s="154"/>
      <c r="C362" s="154"/>
      <c r="D362" s="154"/>
      <c r="E362" s="154"/>
      <c r="F362" s="153"/>
      <c r="G362" s="153"/>
      <c r="H362" s="153"/>
      <c r="I362" s="153"/>
      <c r="J362" s="153"/>
      <c r="K362" s="153"/>
      <c r="L362" s="153"/>
      <c r="M362" s="153"/>
      <c r="N362" s="153"/>
      <c r="O362" s="153"/>
      <c r="P362" s="153"/>
      <c r="Q362" s="158"/>
    </row>
    <row r="363" spans="1:17" s="146" customFormat="1" x14ac:dyDescent="0.25">
      <c r="A363" s="151"/>
      <c r="B363" s="154"/>
      <c r="C363" s="154"/>
      <c r="D363" s="154"/>
      <c r="E363" s="154"/>
      <c r="F363" s="153"/>
      <c r="G363" s="153"/>
      <c r="H363" s="153"/>
      <c r="I363" s="153"/>
      <c r="J363" s="153"/>
      <c r="K363" s="153"/>
      <c r="L363" s="153"/>
      <c r="M363" s="153"/>
      <c r="N363" s="153"/>
      <c r="O363" s="153"/>
      <c r="P363" s="153"/>
      <c r="Q363" s="158"/>
    </row>
    <row r="364" spans="1:17" s="146" customFormat="1" x14ac:dyDescent="0.25">
      <c r="A364" s="151"/>
      <c r="B364" s="154"/>
      <c r="C364" s="154"/>
      <c r="D364" s="154"/>
      <c r="E364" s="154"/>
      <c r="F364" s="153"/>
      <c r="G364" s="153"/>
      <c r="H364" s="153"/>
      <c r="I364" s="153"/>
      <c r="J364" s="153"/>
      <c r="K364" s="153"/>
      <c r="L364" s="153"/>
      <c r="M364" s="153"/>
      <c r="N364" s="153"/>
      <c r="O364" s="153"/>
      <c r="P364" s="153"/>
      <c r="Q364" s="158"/>
    </row>
    <row r="365" spans="1:17" s="146" customFormat="1" x14ac:dyDescent="0.25">
      <c r="A365" s="151"/>
      <c r="B365" s="154"/>
      <c r="C365" s="154"/>
      <c r="D365" s="154"/>
      <c r="E365" s="154"/>
      <c r="F365" s="153"/>
      <c r="G365" s="153"/>
      <c r="H365" s="153"/>
      <c r="I365" s="153"/>
      <c r="J365" s="153"/>
      <c r="K365" s="153"/>
      <c r="L365" s="153"/>
      <c r="M365" s="153"/>
      <c r="N365" s="153"/>
      <c r="O365" s="153"/>
      <c r="P365" s="153"/>
      <c r="Q365" s="158"/>
    </row>
    <row r="366" spans="1:17" s="146" customFormat="1" x14ac:dyDescent="0.25">
      <c r="A366" s="151"/>
      <c r="B366" s="154"/>
      <c r="C366" s="154"/>
      <c r="D366" s="154"/>
      <c r="E366" s="154"/>
      <c r="F366" s="153"/>
      <c r="G366" s="153"/>
      <c r="H366" s="153"/>
      <c r="I366" s="153"/>
      <c r="J366" s="153"/>
      <c r="K366" s="153"/>
      <c r="L366" s="153"/>
      <c r="M366" s="153"/>
      <c r="N366" s="153"/>
      <c r="O366" s="153"/>
      <c r="P366" s="153"/>
      <c r="Q366" s="158"/>
    </row>
    <row r="367" spans="1:17" s="146" customFormat="1" x14ac:dyDescent="0.25">
      <c r="A367" s="151"/>
      <c r="B367" s="154"/>
      <c r="C367" s="154"/>
      <c r="D367" s="154"/>
      <c r="E367" s="154"/>
      <c r="F367" s="153"/>
      <c r="G367" s="153"/>
      <c r="H367" s="153"/>
      <c r="I367" s="153"/>
      <c r="J367" s="153"/>
      <c r="K367" s="153"/>
      <c r="L367" s="153"/>
      <c r="M367" s="153"/>
      <c r="N367" s="153"/>
      <c r="O367" s="153"/>
      <c r="P367" s="153"/>
      <c r="Q367" s="158"/>
    </row>
    <row r="368" spans="1:17" s="146" customFormat="1" x14ac:dyDescent="0.25">
      <c r="A368" s="151"/>
      <c r="B368" s="154"/>
      <c r="C368" s="154"/>
      <c r="D368" s="154"/>
      <c r="E368" s="154"/>
      <c r="F368" s="153"/>
      <c r="G368" s="153"/>
      <c r="H368" s="153"/>
      <c r="I368" s="153"/>
      <c r="J368" s="153"/>
      <c r="K368" s="153"/>
      <c r="L368" s="153"/>
      <c r="M368" s="153"/>
      <c r="N368" s="153"/>
      <c r="O368" s="153"/>
      <c r="P368" s="153"/>
      <c r="Q368" s="158"/>
    </row>
    <row r="369" spans="1:17" s="146" customFormat="1" x14ac:dyDescent="0.25">
      <c r="A369" s="151"/>
      <c r="B369" s="154"/>
      <c r="C369" s="154"/>
      <c r="D369" s="154"/>
      <c r="E369" s="154"/>
      <c r="F369" s="153"/>
      <c r="G369" s="153"/>
      <c r="H369" s="153"/>
      <c r="I369" s="153"/>
      <c r="J369" s="153"/>
      <c r="K369" s="153"/>
      <c r="L369" s="153"/>
      <c r="M369" s="153"/>
      <c r="N369" s="153"/>
      <c r="O369" s="153"/>
      <c r="P369" s="153"/>
      <c r="Q369" s="158"/>
    </row>
    <row r="370" spans="1:17" s="146" customFormat="1" x14ac:dyDescent="0.25">
      <c r="A370" s="151"/>
      <c r="B370" s="154"/>
      <c r="C370" s="154"/>
      <c r="D370" s="154"/>
      <c r="E370" s="154"/>
      <c r="F370" s="153"/>
      <c r="G370" s="153"/>
      <c r="H370" s="153"/>
      <c r="I370" s="153"/>
      <c r="J370" s="153"/>
      <c r="K370" s="153"/>
      <c r="L370" s="153"/>
      <c r="M370" s="153"/>
      <c r="N370" s="153"/>
      <c r="O370" s="153"/>
      <c r="P370" s="153"/>
      <c r="Q370" s="158"/>
    </row>
    <row r="371" spans="1:17" s="146" customFormat="1" x14ac:dyDescent="0.25">
      <c r="A371" s="151"/>
      <c r="B371" s="154"/>
      <c r="C371" s="154"/>
      <c r="D371" s="154"/>
      <c r="E371" s="154"/>
      <c r="F371" s="153"/>
      <c r="G371" s="153"/>
      <c r="H371" s="153"/>
      <c r="I371" s="153"/>
      <c r="J371" s="153"/>
      <c r="K371" s="153"/>
      <c r="L371" s="153"/>
      <c r="M371" s="153"/>
      <c r="N371" s="153"/>
      <c r="O371" s="153"/>
      <c r="P371" s="153"/>
      <c r="Q371" s="158"/>
    </row>
    <row r="372" spans="1:17" s="146" customFormat="1" x14ac:dyDescent="0.25">
      <c r="A372" s="151"/>
      <c r="B372" s="154"/>
      <c r="C372" s="154"/>
      <c r="D372" s="154"/>
      <c r="E372" s="154"/>
      <c r="F372" s="153"/>
      <c r="G372" s="153"/>
      <c r="H372" s="153"/>
      <c r="I372" s="153"/>
      <c r="J372" s="153"/>
      <c r="K372" s="153"/>
      <c r="L372" s="153"/>
      <c r="M372" s="153"/>
      <c r="N372" s="153"/>
      <c r="O372" s="153"/>
      <c r="P372" s="153"/>
      <c r="Q372" s="158"/>
    </row>
    <row r="373" spans="1:17" s="146" customFormat="1" x14ac:dyDescent="0.25">
      <c r="A373" s="151"/>
      <c r="B373" s="154"/>
      <c r="C373" s="154"/>
      <c r="D373" s="154"/>
      <c r="E373" s="154"/>
      <c r="F373" s="153"/>
      <c r="G373" s="153"/>
      <c r="H373" s="153"/>
      <c r="I373" s="153"/>
      <c r="J373" s="153"/>
      <c r="K373" s="153"/>
      <c r="L373" s="153"/>
      <c r="M373" s="153"/>
      <c r="N373" s="153"/>
      <c r="O373" s="153"/>
      <c r="P373" s="153"/>
      <c r="Q373" s="158"/>
    </row>
    <row r="374" spans="1:17" s="146" customFormat="1" x14ac:dyDescent="0.25">
      <c r="A374" s="151"/>
      <c r="B374" s="154"/>
      <c r="C374" s="154"/>
      <c r="D374" s="154"/>
      <c r="E374" s="154"/>
      <c r="F374" s="153"/>
      <c r="G374" s="153"/>
      <c r="H374" s="153"/>
      <c r="I374" s="153"/>
      <c r="J374" s="153"/>
      <c r="K374" s="153"/>
      <c r="L374" s="153"/>
      <c r="M374" s="153"/>
      <c r="N374" s="153"/>
      <c r="O374" s="153"/>
      <c r="P374" s="153"/>
      <c r="Q374" s="158"/>
    </row>
    <row r="375" spans="1:17" s="146" customFormat="1" x14ac:dyDescent="0.25">
      <c r="A375" s="151"/>
      <c r="B375" s="154"/>
      <c r="C375" s="154"/>
      <c r="D375" s="154"/>
      <c r="E375" s="154"/>
      <c r="F375" s="153"/>
      <c r="G375" s="153"/>
      <c r="H375" s="153"/>
      <c r="I375" s="153"/>
      <c r="J375" s="153"/>
      <c r="K375" s="153"/>
      <c r="L375" s="153"/>
      <c r="M375" s="153"/>
      <c r="N375" s="153"/>
      <c r="O375" s="153"/>
      <c r="P375" s="153"/>
      <c r="Q375" s="158"/>
    </row>
    <row r="376" spans="1:17" s="146" customFormat="1" x14ac:dyDescent="0.25">
      <c r="A376" s="151"/>
      <c r="B376" s="154"/>
      <c r="C376" s="154"/>
      <c r="D376" s="154"/>
      <c r="E376" s="154"/>
      <c r="F376" s="153"/>
      <c r="G376" s="153"/>
      <c r="H376" s="153"/>
      <c r="I376" s="153"/>
      <c r="J376" s="153"/>
      <c r="K376" s="153"/>
      <c r="L376" s="153"/>
      <c r="M376" s="153"/>
      <c r="N376" s="153"/>
      <c r="O376" s="153"/>
      <c r="P376" s="153"/>
      <c r="Q376" s="158"/>
    </row>
    <row r="377" spans="1:17" s="146" customFormat="1" x14ac:dyDescent="0.25">
      <c r="A377" s="151"/>
      <c r="B377" s="154"/>
      <c r="C377" s="154"/>
      <c r="D377" s="154"/>
      <c r="E377" s="154"/>
      <c r="F377" s="153"/>
      <c r="G377" s="153"/>
      <c r="H377" s="153"/>
      <c r="I377" s="153"/>
      <c r="J377" s="153"/>
      <c r="K377" s="153"/>
      <c r="L377" s="153"/>
      <c r="M377" s="153"/>
      <c r="N377" s="153"/>
      <c r="O377" s="153"/>
      <c r="P377" s="153"/>
      <c r="Q377" s="158"/>
    </row>
    <row r="378" spans="1:17" s="146" customFormat="1" x14ac:dyDescent="0.25">
      <c r="A378" s="151"/>
      <c r="B378" s="154"/>
      <c r="C378" s="154"/>
      <c r="D378" s="154"/>
      <c r="E378" s="154"/>
      <c r="F378" s="153"/>
      <c r="G378" s="153"/>
      <c r="H378" s="153"/>
      <c r="I378" s="153"/>
      <c r="J378" s="153"/>
      <c r="K378" s="153"/>
      <c r="L378" s="153"/>
      <c r="M378" s="153"/>
      <c r="N378" s="153"/>
      <c r="O378" s="153"/>
      <c r="P378" s="153"/>
      <c r="Q378" s="158"/>
    </row>
    <row r="379" spans="1:17" s="146" customFormat="1" x14ac:dyDescent="0.25">
      <c r="A379" s="151"/>
      <c r="B379" s="154"/>
      <c r="C379" s="154"/>
      <c r="D379" s="154"/>
      <c r="E379" s="154"/>
      <c r="F379" s="153"/>
      <c r="G379" s="153"/>
      <c r="H379" s="153"/>
      <c r="I379" s="153"/>
      <c r="J379" s="153"/>
      <c r="K379" s="153"/>
      <c r="L379" s="153"/>
      <c r="M379" s="153"/>
      <c r="N379" s="153"/>
      <c r="O379" s="153"/>
      <c r="P379" s="153"/>
      <c r="Q379" s="158"/>
    </row>
    <row r="380" spans="1:17" s="146" customFormat="1" x14ac:dyDescent="0.25">
      <c r="A380" s="151"/>
      <c r="B380" s="154"/>
      <c r="C380" s="154"/>
      <c r="D380" s="154"/>
      <c r="E380" s="154"/>
      <c r="F380" s="153"/>
      <c r="G380" s="153"/>
      <c r="H380" s="153"/>
      <c r="I380" s="153"/>
      <c r="J380" s="153"/>
      <c r="K380" s="153"/>
      <c r="L380" s="153"/>
      <c r="M380" s="153"/>
      <c r="N380" s="153"/>
      <c r="O380" s="153"/>
      <c r="P380" s="153"/>
      <c r="Q380" s="158"/>
    </row>
    <row r="381" spans="1:17" s="146" customFormat="1" x14ac:dyDescent="0.25">
      <c r="A381" s="151"/>
      <c r="B381" s="154"/>
      <c r="C381" s="154"/>
      <c r="D381" s="154"/>
      <c r="E381" s="154"/>
      <c r="F381" s="153"/>
      <c r="G381" s="153"/>
      <c r="H381" s="153"/>
      <c r="I381" s="153"/>
      <c r="J381" s="153"/>
      <c r="K381" s="153"/>
      <c r="L381" s="153"/>
      <c r="M381" s="153"/>
      <c r="N381" s="153"/>
      <c r="O381" s="153"/>
      <c r="P381" s="153"/>
      <c r="Q381" s="158"/>
    </row>
    <row r="382" spans="1:17" s="146" customFormat="1" x14ac:dyDescent="0.25">
      <c r="A382" s="151"/>
      <c r="B382" s="154"/>
      <c r="C382" s="154"/>
      <c r="D382" s="154"/>
      <c r="E382" s="154"/>
      <c r="F382" s="153"/>
      <c r="G382" s="153"/>
      <c r="H382" s="153"/>
      <c r="I382" s="153"/>
      <c r="J382" s="153"/>
      <c r="K382" s="153"/>
      <c r="L382" s="153"/>
      <c r="M382" s="153"/>
      <c r="N382" s="153"/>
      <c r="O382" s="153"/>
      <c r="P382" s="153"/>
      <c r="Q382" s="158"/>
    </row>
    <row r="383" spans="1:17" s="146" customFormat="1" x14ac:dyDescent="0.25">
      <c r="A383" s="151"/>
      <c r="B383" s="154"/>
      <c r="C383" s="154"/>
      <c r="D383" s="154"/>
      <c r="E383" s="154"/>
      <c r="F383" s="153"/>
      <c r="G383" s="153"/>
      <c r="H383" s="153"/>
      <c r="I383" s="153"/>
      <c r="J383" s="153"/>
      <c r="K383" s="153"/>
      <c r="L383" s="153"/>
      <c r="M383" s="153"/>
      <c r="N383" s="153"/>
      <c r="O383" s="153"/>
      <c r="P383" s="153"/>
      <c r="Q383" s="158"/>
    </row>
    <row r="384" spans="1:17" s="146" customFormat="1" x14ac:dyDescent="0.25">
      <c r="A384" s="151"/>
      <c r="B384" s="154"/>
      <c r="C384" s="154"/>
      <c r="D384" s="154"/>
      <c r="E384" s="154"/>
      <c r="F384" s="153"/>
      <c r="G384" s="153"/>
      <c r="H384" s="153"/>
      <c r="I384" s="153"/>
      <c r="J384" s="153"/>
      <c r="K384" s="153"/>
      <c r="L384" s="153"/>
      <c r="M384" s="153"/>
      <c r="N384" s="153"/>
      <c r="O384" s="153"/>
      <c r="P384" s="153"/>
      <c r="Q384" s="158"/>
    </row>
    <row r="385" spans="1:17" s="146" customFormat="1" x14ac:dyDescent="0.25">
      <c r="A385" s="151"/>
      <c r="B385" s="154"/>
      <c r="C385" s="154"/>
      <c r="D385" s="154"/>
      <c r="E385" s="154"/>
      <c r="F385" s="153"/>
      <c r="G385" s="153"/>
      <c r="H385" s="153"/>
      <c r="I385" s="153"/>
      <c r="J385" s="153"/>
      <c r="K385" s="153"/>
      <c r="L385" s="153"/>
      <c r="M385" s="153"/>
      <c r="N385" s="153"/>
      <c r="O385" s="153"/>
      <c r="P385" s="153"/>
      <c r="Q385" s="158"/>
    </row>
    <row r="386" spans="1:17" s="146" customFormat="1" x14ac:dyDescent="0.25">
      <c r="A386" s="151"/>
      <c r="B386" s="154"/>
      <c r="C386" s="154"/>
      <c r="D386" s="154"/>
      <c r="E386" s="154"/>
      <c r="F386" s="153"/>
      <c r="G386" s="153"/>
      <c r="H386" s="153"/>
      <c r="I386" s="153"/>
      <c r="J386" s="153"/>
      <c r="K386" s="153"/>
      <c r="L386" s="153"/>
      <c r="M386" s="153"/>
      <c r="N386" s="153"/>
      <c r="O386" s="153"/>
      <c r="P386" s="153"/>
      <c r="Q386" s="158"/>
    </row>
    <row r="387" spans="1:17" s="146" customFormat="1" x14ac:dyDescent="0.25">
      <c r="A387" s="151"/>
      <c r="B387" s="154"/>
      <c r="C387" s="154"/>
      <c r="D387" s="154"/>
      <c r="E387" s="154"/>
      <c r="F387" s="153"/>
      <c r="G387" s="153"/>
      <c r="H387" s="153"/>
      <c r="I387" s="153"/>
      <c r="J387" s="153"/>
      <c r="K387" s="153"/>
      <c r="L387" s="153"/>
      <c r="M387" s="153"/>
      <c r="N387" s="153"/>
      <c r="O387" s="153"/>
      <c r="P387" s="153"/>
      <c r="Q387" s="158"/>
    </row>
    <row r="388" spans="1:17" s="146" customFormat="1" x14ac:dyDescent="0.25">
      <c r="A388" s="151"/>
      <c r="B388" s="154"/>
      <c r="C388" s="154"/>
      <c r="D388" s="154"/>
      <c r="E388" s="154"/>
      <c r="F388" s="153"/>
      <c r="G388" s="153"/>
      <c r="H388" s="153"/>
      <c r="I388" s="153"/>
      <c r="J388" s="153"/>
      <c r="K388" s="153"/>
      <c r="L388" s="153"/>
      <c r="M388" s="153"/>
      <c r="N388" s="153"/>
      <c r="O388" s="153"/>
      <c r="P388" s="153"/>
      <c r="Q388" s="158"/>
    </row>
    <row r="389" spans="1:17" s="146" customFormat="1" x14ac:dyDescent="0.25">
      <c r="A389" s="151"/>
      <c r="B389" s="154"/>
      <c r="C389" s="154"/>
      <c r="D389" s="154"/>
      <c r="E389" s="154"/>
      <c r="F389" s="153"/>
      <c r="G389" s="153"/>
      <c r="H389" s="153"/>
      <c r="I389" s="153"/>
      <c r="J389" s="153"/>
      <c r="K389" s="153"/>
      <c r="L389" s="153"/>
      <c r="M389" s="153"/>
      <c r="N389" s="153"/>
      <c r="O389" s="153"/>
      <c r="P389" s="153"/>
      <c r="Q389" s="158"/>
    </row>
    <row r="390" spans="1:17" s="146" customFormat="1" x14ac:dyDescent="0.25">
      <c r="A390" s="151"/>
      <c r="B390" s="154"/>
      <c r="C390" s="154"/>
      <c r="D390" s="154"/>
      <c r="E390" s="154"/>
      <c r="F390" s="153"/>
      <c r="G390" s="153"/>
      <c r="H390" s="153"/>
      <c r="I390" s="153"/>
      <c r="J390" s="153"/>
      <c r="K390" s="153"/>
      <c r="L390" s="153"/>
      <c r="M390" s="153"/>
      <c r="N390" s="153"/>
      <c r="O390" s="153"/>
      <c r="P390" s="153"/>
      <c r="Q390" s="158"/>
    </row>
    <row r="391" spans="1:17" s="146" customFormat="1" x14ac:dyDescent="0.25">
      <c r="A391" s="151"/>
      <c r="B391" s="154"/>
      <c r="C391" s="154"/>
      <c r="D391" s="154"/>
      <c r="E391" s="154"/>
      <c r="F391" s="153"/>
      <c r="G391" s="153"/>
      <c r="H391" s="153"/>
      <c r="I391" s="153"/>
      <c r="J391" s="153"/>
      <c r="K391" s="153"/>
      <c r="L391" s="153"/>
      <c r="M391" s="153"/>
      <c r="N391" s="153"/>
      <c r="O391" s="153"/>
      <c r="P391" s="153"/>
      <c r="Q391" s="158"/>
    </row>
    <row r="392" spans="1:17" s="146" customFormat="1" x14ac:dyDescent="0.25">
      <c r="A392" s="151"/>
      <c r="B392" s="154"/>
      <c r="C392" s="154"/>
      <c r="D392" s="154"/>
      <c r="E392" s="154"/>
      <c r="F392" s="153"/>
      <c r="G392" s="153"/>
      <c r="H392" s="153"/>
      <c r="I392" s="153"/>
      <c r="J392" s="153"/>
      <c r="K392" s="153"/>
      <c r="L392" s="153"/>
      <c r="M392" s="153"/>
      <c r="N392" s="153"/>
      <c r="O392" s="153"/>
      <c r="P392" s="153"/>
      <c r="Q392" s="158"/>
    </row>
    <row r="393" spans="1:17" s="146" customFormat="1" x14ac:dyDescent="0.25">
      <c r="A393" s="151"/>
      <c r="B393" s="154"/>
      <c r="C393" s="154"/>
      <c r="D393" s="154"/>
      <c r="E393" s="154"/>
      <c r="F393" s="153"/>
      <c r="G393" s="153"/>
      <c r="H393" s="153"/>
      <c r="I393" s="153"/>
      <c r="J393" s="153"/>
      <c r="K393" s="153"/>
      <c r="L393" s="153"/>
      <c r="M393" s="153"/>
      <c r="N393" s="153"/>
      <c r="O393" s="153"/>
      <c r="P393" s="153"/>
      <c r="Q393" s="158"/>
    </row>
    <row r="394" spans="1:17" s="146" customFormat="1" x14ac:dyDescent="0.25">
      <c r="A394" s="151"/>
      <c r="B394" s="154"/>
      <c r="C394" s="154"/>
      <c r="D394" s="154"/>
      <c r="E394" s="154"/>
      <c r="F394" s="153"/>
      <c r="G394" s="153"/>
      <c r="H394" s="153"/>
      <c r="I394" s="153"/>
      <c r="J394" s="153"/>
      <c r="K394" s="153"/>
      <c r="L394" s="153"/>
      <c r="M394" s="153"/>
      <c r="N394" s="153"/>
      <c r="O394" s="153"/>
      <c r="P394" s="153"/>
      <c r="Q394" s="158"/>
    </row>
    <row r="395" spans="1:17" s="146" customFormat="1" x14ac:dyDescent="0.25">
      <c r="A395" s="151"/>
      <c r="B395" s="154"/>
      <c r="C395" s="154"/>
      <c r="D395" s="154"/>
      <c r="E395" s="154"/>
      <c r="F395" s="153"/>
      <c r="G395" s="153"/>
      <c r="H395" s="153"/>
      <c r="I395" s="153"/>
      <c r="J395" s="153"/>
      <c r="K395" s="153"/>
      <c r="L395" s="153"/>
      <c r="M395" s="153"/>
      <c r="N395" s="153"/>
      <c r="O395" s="153"/>
      <c r="P395" s="153"/>
      <c r="Q395" s="158"/>
    </row>
    <row r="396" spans="1:17" s="146" customFormat="1" x14ac:dyDescent="0.25">
      <c r="A396" s="151"/>
      <c r="B396" s="154"/>
      <c r="C396" s="154"/>
      <c r="D396" s="154"/>
      <c r="E396" s="154"/>
      <c r="F396" s="153"/>
      <c r="G396" s="153"/>
      <c r="H396" s="153"/>
      <c r="I396" s="153"/>
      <c r="J396" s="153"/>
      <c r="K396" s="153"/>
      <c r="L396" s="153"/>
      <c r="M396" s="153"/>
      <c r="N396" s="153"/>
      <c r="O396" s="153"/>
      <c r="P396" s="153"/>
      <c r="Q396" s="158"/>
    </row>
    <row r="397" spans="1:17" s="146" customFormat="1" x14ac:dyDescent="0.25">
      <c r="A397" s="151"/>
      <c r="B397" s="154"/>
      <c r="C397" s="154"/>
      <c r="D397" s="154"/>
      <c r="E397" s="154"/>
      <c r="F397" s="153"/>
      <c r="G397" s="153"/>
      <c r="H397" s="153"/>
      <c r="I397" s="153"/>
      <c r="J397" s="153"/>
      <c r="K397" s="153"/>
      <c r="L397" s="153"/>
      <c r="M397" s="153"/>
      <c r="N397" s="153"/>
      <c r="O397" s="153"/>
      <c r="P397" s="153"/>
      <c r="Q397" s="158"/>
    </row>
    <row r="398" spans="1:17" s="146" customFormat="1" x14ac:dyDescent="0.25">
      <c r="A398" s="151"/>
      <c r="B398" s="154"/>
      <c r="C398" s="154"/>
      <c r="D398" s="154"/>
      <c r="E398" s="154"/>
      <c r="F398" s="153"/>
      <c r="G398" s="153"/>
      <c r="H398" s="153"/>
      <c r="I398" s="153"/>
      <c r="J398" s="153"/>
      <c r="K398" s="153"/>
      <c r="L398" s="153"/>
      <c r="M398" s="153"/>
      <c r="N398" s="153"/>
      <c r="O398" s="153"/>
      <c r="P398" s="153"/>
      <c r="Q398" s="158"/>
    </row>
    <row r="399" spans="1:17" s="146" customFormat="1" x14ac:dyDescent="0.25">
      <c r="A399" s="151"/>
      <c r="B399" s="154"/>
      <c r="C399" s="154"/>
      <c r="D399" s="154"/>
      <c r="E399" s="154"/>
      <c r="F399" s="153"/>
      <c r="G399" s="153"/>
      <c r="H399" s="153"/>
      <c r="I399" s="153"/>
      <c r="J399" s="153"/>
      <c r="K399" s="153"/>
      <c r="L399" s="153"/>
      <c r="M399" s="153"/>
      <c r="N399" s="153"/>
      <c r="O399" s="153"/>
      <c r="P399" s="153"/>
      <c r="Q399" s="158"/>
    </row>
    <row r="400" spans="1:17" s="146" customFormat="1" x14ac:dyDescent="0.25">
      <c r="A400" s="151"/>
      <c r="B400" s="154"/>
      <c r="C400" s="154"/>
      <c r="D400" s="154"/>
      <c r="E400" s="154"/>
      <c r="F400" s="153"/>
      <c r="G400" s="153"/>
      <c r="H400" s="153"/>
      <c r="I400" s="153"/>
      <c r="J400" s="153"/>
      <c r="K400" s="153"/>
      <c r="L400" s="153"/>
      <c r="M400" s="153"/>
      <c r="N400" s="153"/>
      <c r="O400" s="153"/>
      <c r="P400" s="153"/>
      <c r="Q400" s="158"/>
    </row>
    <row r="401" spans="1:17" s="146" customFormat="1" x14ac:dyDescent="0.25">
      <c r="A401" s="151"/>
      <c r="B401" s="154"/>
      <c r="C401" s="154"/>
      <c r="D401" s="154"/>
      <c r="E401" s="154"/>
      <c r="F401" s="153"/>
      <c r="G401" s="153"/>
      <c r="H401" s="153"/>
      <c r="I401" s="153"/>
      <c r="J401" s="153"/>
      <c r="K401" s="153"/>
      <c r="L401" s="153"/>
      <c r="M401" s="153"/>
      <c r="N401" s="153"/>
      <c r="O401" s="153"/>
      <c r="P401" s="153"/>
      <c r="Q401" s="158"/>
    </row>
    <row r="402" spans="1:17" s="146" customFormat="1" x14ac:dyDescent="0.25">
      <c r="A402" s="151"/>
      <c r="B402" s="154"/>
      <c r="C402" s="154"/>
      <c r="D402" s="154"/>
      <c r="E402" s="154"/>
      <c r="F402" s="153"/>
      <c r="G402" s="153"/>
      <c r="H402" s="153"/>
      <c r="I402" s="153"/>
      <c r="J402" s="153"/>
      <c r="K402" s="153"/>
      <c r="L402" s="153"/>
      <c r="M402" s="153"/>
      <c r="N402" s="153"/>
      <c r="O402" s="153"/>
      <c r="P402" s="153"/>
      <c r="Q402" s="158"/>
    </row>
    <row r="403" spans="1:17" s="146" customFormat="1" x14ac:dyDescent="0.25">
      <c r="A403" s="151"/>
      <c r="B403" s="154"/>
      <c r="C403" s="154"/>
      <c r="D403" s="154"/>
      <c r="E403" s="154"/>
      <c r="F403" s="153"/>
      <c r="G403" s="153"/>
      <c r="H403" s="153"/>
      <c r="I403" s="153"/>
      <c r="J403" s="153"/>
      <c r="K403" s="153"/>
      <c r="L403" s="153"/>
      <c r="M403" s="153"/>
      <c r="N403" s="153"/>
      <c r="O403" s="153"/>
      <c r="P403" s="153"/>
      <c r="Q403" s="158"/>
    </row>
    <row r="404" spans="1:17" s="146" customFormat="1" x14ac:dyDescent="0.25">
      <c r="A404" s="151"/>
      <c r="B404" s="154"/>
      <c r="C404" s="154"/>
      <c r="D404" s="154"/>
      <c r="E404" s="154"/>
      <c r="F404" s="153"/>
      <c r="G404" s="153"/>
      <c r="H404" s="153"/>
      <c r="I404" s="153"/>
      <c r="J404" s="153"/>
      <c r="K404" s="153"/>
      <c r="L404" s="153"/>
      <c r="M404" s="153"/>
      <c r="N404" s="153"/>
      <c r="O404" s="153"/>
      <c r="P404" s="153"/>
      <c r="Q404" s="158"/>
    </row>
    <row r="405" spans="1:17" s="146" customFormat="1" x14ac:dyDescent="0.25">
      <c r="A405" s="151"/>
      <c r="B405" s="154"/>
      <c r="C405" s="154"/>
      <c r="D405" s="154"/>
      <c r="E405" s="154"/>
      <c r="F405" s="153"/>
      <c r="G405" s="153"/>
      <c r="H405" s="153"/>
      <c r="I405" s="153"/>
      <c r="J405" s="153"/>
      <c r="K405" s="153"/>
      <c r="L405" s="153"/>
      <c r="M405" s="153"/>
      <c r="N405" s="153"/>
      <c r="O405" s="153"/>
      <c r="P405" s="153"/>
      <c r="Q405" s="158"/>
    </row>
    <row r="406" spans="1:17" s="146" customFormat="1" x14ac:dyDescent="0.25">
      <c r="A406" s="151"/>
      <c r="B406" s="154"/>
      <c r="C406" s="154"/>
      <c r="D406" s="154"/>
      <c r="E406" s="154"/>
      <c r="F406" s="153"/>
      <c r="G406" s="153"/>
      <c r="H406" s="153"/>
      <c r="I406" s="153"/>
      <c r="J406" s="153"/>
      <c r="K406" s="153"/>
      <c r="L406" s="153"/>
      <c r="M406" s="153"/>
      <c r="N406" s="153"/>
      <c r="O406" s="153"/>
      <c r="P406" s="153"/>
      <c r="Q406" s="158"/>
    </row>
    <row r="407" spans="1:17" s="146" customFormat="1" x14ac:dyDescent="0.25">
      <c r="A407" s="151"/>
      <c r="B407" s="154"/>
      <c r="C407" s="154"/>
      <c r="D407" s="154"/>
      <c r="E407" s="154"/>
      <c r="F407" s="153"/>
      <c r="G407" s="153"/>
      <c r="H407" s="153"/>
      <c r="I407" s="153"/>
      <c r="J407" s="153"/>
      <c r="K407" s="153"/>
      <c r="L407" s="153"/>
      <c r="M407" s="153"/>
      <c r="N407" s="153"/>
      <c r="O407" s="153"/>
      <c r="P407" s="153"/>
      <c r="Q407" s="158"/>
    </row>
    <row r="408" spans="1:17" s="146" customFormat="1" x14ac:dyDescent="0.25">
      <c r="A408" s="151"/>
      <c r="B408" s="154"/>
      <c r="C408" s="154"/>
      <c r="D408" s="154"/>
      <c r="E408" s="154"/>
      <c r="F408" s="153"/>
      <c r="G408" s="153"/>
      <c r="H408" s="153"/>
      <c r="I408" s="153"/>
      <c r="J408" s="153"/>
      <c r="K408" s="153"/>
      <c r="L408" s="153"/>
      <c r="M408" s="153"/>
      <c r="N408" s="153"/>
      <c r="O408" s="153"/>
      <c r="P408" s="153"/>
      <c r="Q408" s="158"/>
    </row>
    <row r="409" spans="1:17" s="146" customFormat="1" x14ac:dyDescent="0.25">
      <c r="A409" s="151"/>
      <c r="B409" s="154"/>
      <c r="C409" s="154"/>
      <c r="D409" s="154"/>
      <c r="E409" s="154"/>
      <c r="F409" s="153"/>
      <c r="G409" s="153"/>
      <c r="H409" s="153"/>
      <c r="I409" s="153"/>
      <c r="J409" s="153"/>
      <c r="K409" s="153"/>
      <c r="L409" s="153"/>
      <c r="M409" s="153"/>
      <c r="N409" s="153"/>
      <c r="O409" s="153"/>
      <c r="P409" s="153"/>
      <c r="Q409" s="158"/>
    </row>
    <row r="410" spans="1:17" s="146" customFormat="1" x14ac:dyDescent="0.25">
      <c r="A410" s="151"/>
      <c r="B410" s="154"/>
      <c r="C410" s="154"/>
      <c r="D410" s="154"/>
      <c r="E410" s="154"/>
      <c r="F410" s="153"/>
      <c r="G410" s="153"/>
      <c r="H410" s="153"/>
      <c r="I410" s="153"/>
      <c r="J410" s="153"/>
      <c r="K410" s="153"/>
      <c r="L410" s="153"/>
      <c r="M410" s="153"/>
      <c r="N410" s="153"/>
      <c r="O410" s="153"/>
      <c r="P410" s="153"/>
      <c r="Q410" s="158"/>
    </row>
    <row r="411" spans="1:17" s="146" customFormat="1" x14ac:dyDescent="0.25">
      <c r="A411" s="151"/>
      <c r="B411" s="154"/>
      <c r="C411" s="154"/>
      <c r="D411" s="154"/>
      <c r="E411" s="154"/>
      <c r="F411" s="153"/>
      <c r="G411" s="153"/>
      <c r="H411" s="153"/>
      <c r="I411" s="153"/>
      <c r="J411" s="153"/>
      <c r="K411" s="153"/>
      <c r="L411" s="153"/>
      <c r="M411" s="153"/>
      <c r="N411" s="153"/>
      <c r="O411" s="153"/>
      <c r="P411" s="153"/>
      <c r="Q411" s="158"/>
    </row>
    <row r="412" spans="1:17" s="146" customFormat="1" x14ac:dyDescent="0.25">
      <c r="A412" s="151"/>
      <c r="B412" s="154"/>
      <c r="C412" s="154"/>
      <c r="D412" s="154"/>
      <c r="E412" s="154"/>
      <c r="F412" s="153"/>
      <c r="G412" s="153"/>
      <c r="H412" s="153"/>
      <c r="I412" s="153"/>
      <c r="J412" s="153"/>
      <c r="K412" s="153"/>
      <c r="L412" s="153"/>
      <c r="M412" s="153"/>
      <c r="N412" s="153"/>
      <c r="O412" s="153"/>
      <c r="P412" s="153"/>
      <c r="Q412" s="158"/>
    </row>
    <row r="413" spans="1:17" s="146" customFormat="1" x14ac:dyDescent="0.25">
      <c r="A413" s="151"/>
      <c r="B413" s="154"/>
      <c r="C413" s="154"/>
      <c r="D413" s="154"/>
      <c r="E413" s="154"/>
      <c r="F413" s="153"/>
      <c r="G413" s="153"/>
      <c r="H413" s="153"/>
      <c r="I413" s="153"/>
      <c r="J413" s="153"/>
      <c r="K413" s="153"/>
      <c r="L413" s="153"/>
      <c r="M413" s="153"/>
      <c r="N413" s="153"/>
      <c r="O413" s="153"/>
      <c r="P413" s="153"/>
      <c r="Q413" s="158"/>
    </row>
    <row r="414" spans="1:17" s="146" customFormat="1" x14ac:dyDescent="0.25">
      <c r="A414" s="151"/>
      <c r="B414" s="154"/>
      <c r="C414" s="154"/>
      <c r="D414" s="154"/>
      <c r="E414" s="154"/>
      <c r="F414" s="153"/>
      <c r="G414" s="153"/>
      <c r="H414" s="153"/>
      <c r="I414" s="153"/>
      <c r="J414" s="153"/>
      <c r="K414" s="153"/>
      <c r="L414" s="153"/>
      <c r="M414" s="153"/>
      <c r="N414" s="153"/>
      <c r="O414" s="153"/>
      <c r="P414" s="153"/>
      <c r="Q414" s="158"/>
    </row>
    <row r="415" spans="1:17" s="146" customFormat="1" x14ac:dyDescent="0.25">
      <c r="A415" s="151"/>
      <c r="B415" s="154"/>
      <c r="C415" s="154"/>
      <c r="D415" s="154"/>
      <c r="E415" s="154"/>
      <c r="F415" s="153"/>
      <c r="G415" s="153"/>
      <c r="H415" s="153"/>
      <c r="I415" s="153"/>
      <c r="J415" s="153"/>
      <c r="K415" s="153"/>
      <c r="L415" s="153"/>
      <c r="M415" s="153"/>
      <c r="N415" s="153"/>
      <c r="O415" s="153"/>
      <c r="P415" s="153"/>
      <c r="Q415" s="158"/>
    </row>
    <row r="416" spans="1:17" s="146" customFormat="1" x14ac:dyDescent="0.25">
      <c r="A416" s="151"/>
      <c r="B416" s="154"/>
      <c r="C416" s="154"/>
      <c r="D416" s="154"/>
      <c r="E416" s="154"/>
      <c r="F416" s="153"/>
      <c r="G416" s="153"/>
      <c r="H416" s="153"/>
      <c r="I416" s="153"/>
      <c r="J416" s="153"/>
      <c r="K416" s="153"/>
      <c r="L416" s="153"/>
      <c r="M416" s="153"/>
      <c r="N416" s="153"/>
      <c r="O416" s="153"/>
      <c r="P416" s="153"/>
      <c r="Q416" s="158"/>
    </row>
    <row r="417" spans="1:17" s="146" customFormat="1" x14ac:dyDescent="0.25">
      <c r="A417" s="151"/>
      <c r="B417" s="154"/>
      <c r="C417" s="154"/>
      <c r="D417" s="154"/>
      <c r="E417" s="154"/>
      <c r="F417" s="153"/>
      <c r="G417" s="153"/>
      <c r="H417" s="153"/>
      <c r="I417" s="153"/>
      <c r="J417" s="153"/>
      <c r="K417" s="153"/>
      <c r="L417" s="153"/>
      <c r="M417" s="153"/>
      <c r="N417" s="153"/>
      <c r="O417" s="153"/>
      <c r="P417" s="153"/>
      <c r="Q417" s="158"/>
    </row>
    <row r="418" spans="1:17" s="146" customFormat="1" x14ac:dyDescent="0.25">
      <c r="A418" s="151"/>
      <c r="B418" s="154"/>
      <c r="C418" s="154"/>
      <c r="D418" s="154"/>
      <c r="E418" s="154"/>
      <c r="F418" s="153"/>
      <c r="G418" s="153"/>
      <c r="H418" s="153"/>
      <c r="I418" s="153"/>
      <c r="J418" s="153"/>
      <c r="K418" s="153"/>
      <c r="L418" s="153"/>
      <c r="M418" s="153"/>
      <c r="N418" s="153"/>
      <c r="O418" s="153"/>
      <c r="P418" s="153"/>
      <c r="Q418" s="158"/>
    </row>
    <row r="419" spans="1:17" s="146" customFormat="1" x14ac:dyDescent="0.25">
      <c r="A419" s="151"/>
      <c r="B419" s="154"/>
      <c r="C419" s="154"/>
      <c r="D419" s="154"/>
      <c r="E419" s="154"/>
      <c r="F419" s="153"/>
      <c r="G419" s="153"/>
      <c r="H419" s="153"/>
      <c r="I419" s="153"/>
      <c r="J419" s="153"/>
      <c r="K419" s="153"/>
      <c r="L419" s="153"/>
      <c r="M419" s="153"/>
      <c r="N419" s="153"/>
      <c r="O419" s="153"/>
      <c r="P419" s="153"/>
      <c r="Q419" s="158"/>
    </row>
    <row r="420" spans="1:17" s="146" customFormat="1" x14ac:dyDescent="0.25">
      <c r="A420" s="151"/>
      <c r="B420" s="154"/>
      <c r="C420" s="154"/>
      <c r="D420" s="154"/>
      <c r="E420" s="154"/>
      <c r="F420" s="153"/>
      <c r="G420" s="153"/>
      <c r="H420" s="153"/>
      <c r="I420" s="153"/>
      <c r="J420" s="153"/>
      <c r="K420" s="153"/>
      <c r="L420" s="153"/>
      <c r="M420" s="153"/>
      <c r="N420" s="153"/>
      <c r="O420" s="153"/>
      <c r="P420" s="153"/>
      <c r="Q420" s="158"/>
    </row>
    <row r="421" spans="1:17" s="146" customFormat="1" x14ac:dyDescent="0.25">
      <c r="A421" s="151"/>
      <c r="B421" s="154"/>
      <c r="C421" s="154"/>
      <c r="D421" s="154"/>
      <c r="E421" s="154"/>
      <c r="F421" s="153"/>
      <c r="G421" s="153"/>
      <c r="H421" s="153"/>
      <c r="I421" s="153"/>
      <c r="J421" s="153"/>
      <c r="K421" s="153"/>
      <c r="L421" s="153"/>
      <c r="M421" s="153"/>
      <c r="N421" s="153"/>
      <c r="O421" s="153"/>
      <c r="P421" s="153"/>
      <c r="Q421" s="158"/>
    </row>
    <row r="422" spans="1:17" s="146" customFormat="1" x14ac:dyDescent="0.25">
      <c r="A422" s="151"/>
      <c r="B422" s="154"/>
      <c r="C422" s="154"/>
      <c r="D422" s="154"/>
      <c r="E422" s="154"/>
      <c r="F422" s="153"/>
      <c r="G422" s="153"/>
      <c r="H422" s="153"/>
      <c r="I422" s="153"/>
      <c r="J422" s="153"/>
      <c r="K422" s="153"/>
      <c r="L422" s="153"/>
      <c r="M422" s="153"/>
      <c r="N422" s="153"/>
      <c r="O422" s="153"/>
      <c r="P422" s="153"/>
      <c r="Q422" s="158"/>
    </row>
    <row r="423" spans="1:17" s="146" customFormat="1" x14ac:dyDescent="0.25">
      <c r="A423" s="151"/>
      <c r="B423" s="154"/>
      <c r="C423" s="154"/>
      <c r="D423" s="154"/>
      <c r="E423" s="154"/>
      <c r="F423" s="153"/>
      <c r="G423" s="153"/>
      <c r="H423" s="153"/>
      <c r="I423" s="153"/>
      <c r="J423" s="153"/>
      <c r="K423" s="153"/>
      <c r="L423" s="153"/>
      <c r="M423" s="153"/>
      <c r="N423" s="153"/>
      <c r="O423" s="153"/>
      <c r="P423" s="153"/>
      <c r="Q423" s="158"/>
    </row>
    <row r="424" spans="1:17" s="146" customFormat="1" x14ac:dyDescent="0.25">
      <c r="A424" s="151"/>
      <c r="B424" s="154"/>
      <c r="C424" s="154"/>
      <c r="D424" s="154"/>
      <c r="E424" s="154"/>
      <c r="F424" s="153"/>
      <c r="G424" s="153"/>
      <c r="H424" s="153"/>
      <c r="I424" s="153"/>
      <c r="J424" s="153"/>
      <c r="K424" s="153"/>
      <c r="L424" s="153"/>
      <c r="M424" s="153"/>
      <c r="N424" s="153"/>
      <c r="O424" s="153"/>
      <c r="P424" s="153"/>
      <c r="Q424" s="158"/>
    </row>
    <row r="425" spans="1:17" s="146" customFormat="1" x14ac:dyDescent="0.25">
      <c r="A425" s="151"/>
      <c r="B425" s="154"/>
      <c r="C425" s="154"/>
      <c r="D425" s="154"/>
      <c r="E425" s="154"/>
      <c r="F425" s="153"/>
      <c r="G425" s="153"/>
      <c r="H425" s="153"/>
      <c r="I425" s="153"/>
      <c r="J425" s="153"/>
      <c r="K425" s="153"/>
      <c r="L425" s="153"/>
      <c r="M425" s="153"/>
      <c r="N425" s="153"/>
      <c r="O425" s="153"/>
      <c r="P425" s="153"/>
      <c r="Q425" s="158"/>
    </row>
    <row r="426" spans="1:17" s="146" customFormat="1" x14ac:dyDescent="0.25">
      <c r="A426" s="151"/>
      <c r="B426" s="154"/>
      <c r="C426" s="154"/>
      <c r="D426" s="154"/>
      <c r="E426" s="154"/>
      <c r="F426" s="153"/>
      <c r="G426" s="153"/>
      <c r="H426" s="153"/>
      <c r="I426" s="153"/>
      <c r="J426" s="153"/>
      <c r="K426" s="153"/>
      <c r="L426" s="153"/>
      <c r="M426" s="153"/>
      <c r="N426" s="153"/>
      <c r="O426" s="153"/>
      <c r="P426" s="153"/>
      <c r="Q426" s="158"/>
    </row>
    <row r="427" spans="1:17" s="146" customFormat="1" x14ac:dyDescent="0.25">
      <c r="A427" s="151"/>
      <c r="B427" s="154"/>
      <c r="C427" s="154"/>
      <c r="D427" s="154"/>
      <c r="E427" s="154"/>
      <c r="F427" s="153"/>
      <c r="G427" s="153"/>
      <c r="H427" s="153"/>
      <c r="I427" s="153"/>
      <c r="J427" s="153"/>
      <c r="K427" s="153"/>
      <c r="L427" s="153"/>
      <c r="M427" s="153"/>
      <c r="N427" s="153"/>
      <c r="O427" s="153"/>
      <c r="P427" s="153"/>
      <c r="Q427" s="158"/>
    </row>
    <row r="428" spans="1:17" s="146" customFormat="1" x14ac:dyDescent="0.25">
      <c r="A428" s="151"/>
      <c r="B428" s="154"/>
      <c r="C428" s="154"/>
      <c r="D428" s="154"/>
      <c r="E428" s="154"/>
      <c r="F428" s="153"/>
      <c r="G428" s="153"/>
      <c r="H428" s="153"/>
      <c r="I428" s="153"/>
      <c r="J428" s="153"/>
      <c r="K428" s="153"/>
      <c r="L428" s="153"/>
      <c r="M428" s="153"/>
      <c r="N428" s="153"/>
      <c r="O428" s="153"/>
      <c r="P428" s="153"/>
      <c r="Q428" s="158"/>
    </row>
    <row r="429" spans="1:17" s="146" customFormat="1" x14ac:dyDescent="0.25">
      <c r="A429" s="151"/>
      <c r="B429" s="154"/>
      <c r="C429" s="154"/>
      <c r="D429" s="154"/>
      <c r="E429" s="154"/>
      <c r="F429" s="153"/>
      <c r="G429" s="153"/>
      <c r="H429" s="153"/>
      <c r="I429" s="153"/>
      <c r="J429" s="153"/>
      <c r="K429" s="153"/>
      <c r="L429" s="153"/>
      <c r="M429" s="153"/>
      <c r="N429" s="153"/>
      <c r="O429" s="153"/>
      <c r="P429" s="153"/>
      <c r="Q429" s="158"/>
    </row>
    <row r="430" spans="1:17" s="146" customFormat="1" x14ac:dyDescent="0.25">
      <c r="A430" s="151"/>
      <c r="B430" s="154"/>
      <c r="C430" s="154"/>
      <c r="D430" s="154"/>
      <c r="E430" s="154"/>
      <c r="F430" s="153"/>
      <c r="G430" s="153"/>
      <c r="H430" s="153"/>
      <c r="I430" s="153"/>
      <c r="J430" s="153"/>
      <c r="K430" s="153"/>
      <c r="L430" s="153"/>
      <c r="M430" s="153"/>
      <c r="N430" s="153"/>
      <c r="O430" s="153"/>
      <c r="P430" s="153"/>
      <c r="Q430" s="158"/>
    </row>
    <row r="431" spans="1:17" s="146" customFormat="1" x14ac:dyDescent="0.25">
      <c r="A431" s="151"/>
      <c r="B431" s="154"/>
      <c r="C431" s="154"/>
      <c r="D431" s="154"/>
      <c r="E431" s="154"/>
      <c r="F431" s="153"/>
      <c r="G431" s="153"/>
      <c r="H431" s="153"/>
      <c r="I431" s="153"/>
      <c r="J431" s="153"/>
      <c r="K431" s="153"/>
      <c r="L431" s="153"/>
      <c r="M431" s="153"/>
      <c r="N431" s="153"/>
      <c r="O431" s="153"/>
      <c r="P431" s="153"/>
      <c r="Q431" s="158"/>
    </row>
    <row r="432" spans="1:17" s="146" customFormat="1" x14ac:dyDescent="0.25">
      <c r="A432" s="151"/>
      <c r="B432" s="154"/>
      <c r="C432" s="154"/>
      <c r="D432" s="154"/>
      <c r="E432" s="154"/>
      <c r="F432" s="153"/>
      <c r="G432" s="153"/>
      <c r="H432" s="153"/>
      <c r="I432" s="153"/>
      <c r="J432" s="153"/>
      <c r="K432" s="153"/>
      <c r="L432" s="153"/>
      <c r="M432" s="153"/>
      <c r="N432" s="153"/>
      <c r="O432" s="153"/>
      <c r="P432" s="153"/>
      <c r="Q432" s="158"/>
    </row>
    <row r="433" spans="1:17" s="146" customFormat="1" x14ac:dyDescent="0.25">
      <c r="A433" s="151"/>
      <c r="B433" s="154"/>
      <c r="C433" s="154"/>
      <c r="D433" s="154"/>
      <c r="E433" s="154"/>
      <c r="F433" s="153"/>
      <c r="G433" s="153"/>
      <c r="H433" s="153"/>
      <c r="I433" s="153"/>
      <c r="J433" s="153"/>
      <c r="K433" s="153"/>
      <c r="L433" s="153"/>
      <c r="M433" s="153"/>
      <c r="N433" s="153"/>
      <c r="O433" s="153"/>
      <c r="P433" s="153"/>
      <c r="Q433" s="158"/>
    </row>
    <row r="434" spans="1:17" s="146" customFormat="1" x14ac:dyDescent="0.25">
      <c r="A434" s="151"/>
      <c r="B434" s="154"/>
      <c r="C434" s="154"/>
      <c r="D434" s="154"/>
      <c r="E434" s="154"/>
      <c r="F434" s="153"/>
      <c r="G434" s="153"/>
      <c r="H434" s="153"/>
      <c r="I434" s="153"/>
      <c r="J434" s="153"/>
      <c r="K434" s="153"/>
      <c r="L434" s="153"/>
      <c r="M434" s="153"/>
      <c r="N434" s="153"/>
      <c r="O434" s="153"/>
      <c r="P434" s="153"/>
      <c r="Q434" s="158"/>
    </row>
    <row r="435" spans="1:17" s="146" customFormat="1" x14ac:dyDescent="0.25">
      <c r="A435" s="151"/>
      <c r="B435" s="154"/>
      <c r="C435" s="154"/>
      <c r="D435" s="154"/>
      <c r="E435" s="154"/>
      <c r="F435" s="153"/>
      <c r="G435" s="153"/>
      <c r="H435" s="153"/>
      <c r="I435" s="153"/>
      <c r="J435" s="153"/>
      <c r="K435" s="153"/>
      <c r="L435" s="153"/>
      <c r="M435" s="153"/>
      <c r="N435" s="153"/>
      <c r="O435" s="153"/>
      <c r="P435" s="153"/>
      <c r="Q435" s="158"/>
    </row>
    <row r="436" spans="1:17" s="146" customFormat="1" x14ac:dyDescent="0.25">
      <c r="A436" s="151"/>
      <c r="B436" s="154"/>
      <c r="C436" s="154"/>
      <c r="D436" s="154"/>
      <c r="E436" s="154"/>
      <c r="F436" s="153"/>
      <c r="G436" s="153"/>
      <c r="H436" s="153"/>
      <c r="I436" s="153"/>
      <c r="J436" s="153"/>
      <c r="K436" s="153"/>
      <c r="L436" s="153"/>
      <c r="M436" s="153"/>
      <c r="N436" s="153"/>
      <c r="O436" s="153"/>
      <c r="P436" s="153"/>
      <c r="Q436" s="158"/>
    </row>
    <row r="437" spans="1:17" s="146" customFormat="1" x14ac:dyDescent="0.25">
      <c r="A437" s="151"/>
      <c r="B437" s="154"/>
      <c r="C437" s="154"/>
      <c r="D437" s="154"/>
      <c r="E437" s="154"/>
      <c r="F437" s="153"/>
      <c r="G437" s="153"/>
      <c r="H437" s="153"/>
      <c r="I437" s="153"/>
      <c r="J437" s="153"/>
      <c r="K437" s="153"/>
      <c r="L437" s="153"/>
      <c r="M437" s="153"/>
      <c r="N437" s="153"/>
      <c r="O437" s="153"/>
      <c r="P437" s="153"/>
      <c r="Q437" s="158"/>
    </row>
    <row r="438" spans="1:17" s="146" customFormat="1" x14ac:dyDescent="0.25">
      <c r="A438" s="151"/>
      <c r="B438" s="154"/>
      <c r="C438" s="154"/>
      <c r="D438" s="154"/>
      <c r="E438" s="154"/>
      <c r="F438" s="153"/>
      <c r="G438" s="153"/>
      <c r="H438" s="153"/>
      <c r="I438" s="153"/>
      <c r="J438" s="153"/>
      <c r="K438" s="153"/>
      <c r="L438" s="153"/>
      <c r="M438" s="153"/>
      <c r="N438" s="153"/>
      <c r="O438" s="153"/>
      <c r="P438" s="153"/>
      <c r="Q438" s="158"/>
    </row>
    <row r="439" spans="1:17" s="146" customFormat="1" x14ac:dyDescent="0.25">
      <c r="A439" s="151"/>
      <c r="B439" s="154"/>
      <c r="C439" s="154"/>
      <c r="D439" s="154"/>
      <c r="E439" s="154"/>
      <c r="F439" s="153"/>
      <c r="G439" s="153"/>
      <c r="H439" s="153"/>
      <c r="I439" s="153"/>
      <c r="J439" s="153"/>
      <c r="K439" s="153"/>
      <c r="L439" s="153"/>
      <c r="M439" s="153"/>
      <c r="N439" s="153"/>
      <c r="O439" s="153"/>
      <c r="P439" s="153"/>
      <c r="Q439" s="158"/>
    </row>
    <row r="440" spans="1:17" s="146" customFormat="1" x14ac:dyDescent="0.25">
      <c r="A440" s="151"/>
      <c r="B440" s="154"/>
      <c r="C440" s="154"/>
      <c r="D440" s="154"/>
      <c r="E440" s="154"/>
      <c r="F440" s="153"/>
      <c r="G440" s="153"/>
      <c r="H440" s="153"/>
      <c r="I440" s="153"/>
      <c r="J440" s="153"/>
      <c r="K440" s="153"/>
      <c r="L440" s="153"/>
      <c r="M440" s="153"/>
      <c r="N440" s="153"/>
      <c r="O440" s="153"/>
      <c r="P440" s="153"/>
      <c r="Q440" s="158"/>
    </row>
    <row r="441" spans="1:17" s="146" customFormat="1" x14ac:dyDescent="0.25">
      <c r="A441" s="151"/>
      <c r="B441" s="154"/>
      <c r="C441" s="154"/>
      <c r="D441" s="154"/>
      <c r="E441" s="154"/>
      <c r="F441" s="153"/>
      <c r="G441" s="153"/>
      <c r="H441" s="153"/>
      <c r="I441" s="153"/>
      <c r="J441" s="153"/>
      <c r="K441" s="153"/>
      <c r="L441" s="153"/>
      <c r="M441" s="153"/>
      <c r="N441" s="153"/>
      <c r="O441" s="153"/>
      <c r="P441" s="153"/>
      <c r="Q441" s="158"/>
    </row>
    <row r="442" spans="1:17" s="146" customFormat="1" x14ac:dyDescent="0.25">
      <c r="A442" s="151"/>
      <c r="B442" s="154"/>
      <c r="C442" s="154"/>
      <c r="D442" s="154"/>
      <c r="E442" s="154"/>
      <c r="F442" s="153"/>
      <c r="G442" s="153"/>
      <c r="H442" s="153"/>
      <c r="I442" s="153"/>
      <c r="J442" s="153"/>
      <c r="K442" s="153"/>
      <c r="L442" s="153"/>
      <c r="M442" s="153"/>
      <c r="N442" s="153"/>
      <c r="O442" s="153"/>
      <c r="P442" s="153"/>
      <c r="Q442" s="158"/>
    </row>
    <row r="443" spans="1:17" s="146" customFormat="1" x14ac:dyDescent="0.25">
      <c r="A443" s="151"/>
      <c r="B443" s="154"/>
      <c r="C443" s="154"/>
      <c r="D443" s="154"/>
      <c r="E443" s="154"/>
      <c r="F443" s="153"/>
      <c r="G443" s="153"/>
      <c r="H443" s="153"/>
      <c r="I443" s="153"/>
      <c r="J443" s="153"/>
      <c r="K443" s="153"/>
      <c r="L443" s="153"/>
      <c r="M443" s="153"/>
      <c r="N443" s="153"/>
      <c r="O443" s="153"/>
      <c r="P443" s="153"/>
      <c r="Q443" s="158"/>
    </row>
    <row r="444" spans="1:17" s="146" customFormat="1" x14ac:dyDescent="0.25">
      <c r="A444" s="151"/>
      <c r="B444" s="154"/>
      <c r="C444" s="154"/>
      <c r="D444" s="154"/>
      <c r="E444" s="154"/>
      <c r="F444" s="153"/>
      <c r="G444" s="153"/>
      <c r="H444" s="153"/>
      <c r="I444" s="153"/>
      <c r="J444" s="153"/>
      <c r="K444" s="153"/>
      <c r="L444" s="153"/>
      <c r="M444" s="153"/>
      <c r="N444" s="153"/>
      <c r="O444" s="153"/>
      <c r="P444" s="153"/>
      <c r="Q444" s="158"/>
    </row>
    <row r="445" spans="1:17" s="146" customFormat="1" x14ac:dyDescent="0.25">
      <c r="A445" s="151"/>
      <c r="B445" s="154"/>
      <c r="C445" s="154"/>
      <c r="D445" s="154"/>
      <c r="E445" s="154"/>
      <c r="F445" s="153"/>
      <c r="G445" s="153"/>
      <c r="H445" s="153"/>
      <c r="I445" s="153"/>
      <c r="J445" s="153"/>
      <c r="K445" s="153"/>
      <c r="L445" s="153"/>
      <c r="M445" s="153"/>
      <c r="N445" s="153"/>
      <c r="O445" s="153"/>
      <c r="P445" s="153"/>
      <c r="Q445" s="158"/>
    </row>
    <row r="446" spans="1:17" s="146" customFormat="1" x14ac:dyDescent="0.25">
      <c r="A446" s="151"/>
      <c r="B446" s="154"/>
      <c r="C446" s="154"/>
      <c r="D446" s="154"/>
      <c r="E446" s="154"/>
      <c r="F446" s="153"/>
      <c r="G446" s="153"/>
      <c r="H446" s="153"/>
      <c r="I446" s="153"/>
      <c r="J446" s="153"/>
      <c r="K446" s="153"/>
      <c r="L446" s="153"/>
      <c r="M446" s="153"/>
      <c r="N446" s="153"/>
      <c r="O446" s="153"/>
      <c r="P446" s="153"/>
      <c r="Q446" s="158"/>
    </row>
    <row r="447" spans="1:17" s="146" customFormat="1" x14ac:dyDescent="0.25">
      <c r="A447" s="151"/>
      <c r="B447" s="154"/>
      <c r="C447" s="154"/>
      <c r="D447" s="154"/>
      <c r="E447" s="154"/>
      <c r="F447" s="153"/>
      <c r="G447" s="153"/>
      <c r="H447" s="153"/>
      <c r="I447" s="153"/>
      <c r="J447" s="153"/>
      <c r="K447" s="153"/>
      <c r="L447" s="153"/>
      <c r="M447" s="153"/>
      <c r="N447" s="153"/>
      <c r="O447" s="153"/>
      <c r="P447" s="153"/>
      <c r="Q447" s="158"/>
    </row>
    <row r="448" spans="1:17" s="146" customFormat="1" x14ac:dyDescent="0.25">
      <c r="A448" s="151"/>
      <c r="B448" s="154"/>
      <c r="C448" s="154"/>
      <c r="D448" s="154"/>
      <c r="E448" s="154"/>
      <c r="F448" s="153"/>
      <c r="G448" s="153"/>
      <c r="H448" s="153"/>
      <c r="I448" s="153"/>
      <c r="J448" s="153"/>
      <c r="K448" s="153"/>
      <c r="L448" s="153"/>
      <c r="M448" s="153"/>
      <c r="N448" s="153"/>
      <c r="O448" s="153"/>
      <c r="P448" s="153"/>
      <c r="Q448" s="158"/>
    </row>
    <row r="449" spans="1:17" s="146" customFormat="1" x14ac:dyDescent="0.25">
      <c r="A449" s="151"/>
      <c r="B449" s="154"/>
      <c r="C449" s="154"/>
      <c r="D449" s="154"/>
      <c r="E449" s="154"/>
      <c r="F449" s="153"/>
      <c r="G449" s="153"/>
      <c r="H449" s="153"/>
      <c r="I449" s="153"/>
      <c r="J449" s="153"/>
      <c r="K449" s="153"/>
      <c r="L449" s="153"/>
      <c r="M449" s="153"/>
      <c r="N449" s="153"/>
      <c r="O449" s="153"/>
      <c r="P449" s="153"/>
      <c r="Q449" s="158"/>
    </row>
    <row r="450" spans="1:17" s="146" customFormat="1" x14ac:dyDescent="0.25">
      <c r="A450" s="151"/>
      <c r="B450" s="154"/>
      <c r="C450" s="154"/>
      <c r="D450" s="154"/>
      <c r="E450" s="154"/>
      <c r="F450" s="153"/>
      <c r="G450" s="153"/>
      <c r="H450" s="153"/>
      <c r="I450" s="153"/>
      <c r="J450" s="153"/>
      <c r="K450" s="153"/>
      <c r="L450" s="153"/>
      <c r="M450" s="153"/>
      <c r="N450" s="153"/>
      <c r="O450" s="153"/>
      <c r="P450" s="153"/>
      <c r="Q450" s="158"/>
    </row>
    <row r="451" spans="1:17" s="146" customFormat="1" x14ac:dyDescent="0.25">
      <c r="A451" s="151"/>
      <c r="B451" s="154"/>
      <c r="C451" s="154"/>
      <c r="D451" s="154"/>
      <c r="E451" s="154"/>
      <c r="F451" s="153"/>
      <c r="G451" s="153"/>
      <c r="H451" s="153"/>
      <c r="I451" s="153"/>
      <c r="J451" s="153"/>
      <c r="K451" s="153"/>
      <c r="L451" s="153"/>
      <c r="M451" s="153"/>
      <c r="N451" s="153"/>
      <c r="O451" s="153"/>
      <c r="P451" s="153"/>
      <c r="Q451" s="158"/>
    </row>
    <row r="452" spans="1:17" s="146" customFormat="1" x14ac:dyDescent="0.25">
      <c r="A452" s="151"/>
      <c r="B452" s="154"/>
      <c r="C452" s="154"/>
      <c r="D452" s="154"/>
      <c r="E452" s="154"/>
      <c r="F452" s="153"/>
      <c r="G452" s="153"/>
      <c r="H452" s="153"/>
      <c r="I452" s="153"/>
      <c r="J452" s="153"/>
      <c r="K452" s="153"/>
      <c r="L452" s="153"/>
      <c r="M452" s="153"/>
      <c r="N452" s="153"/>
      <c r="O452" s="153"/>
      <c r="P452" s="153"/>
      <c r="Q452" s="158"/>
    </row>
    <row r="453" spans="1:17" s="146" customFormat="1" x14ac:dyDescent="0.25">
      <c r="A453" s="151"/>
      <c r="B453" s="154"/>
      <c r="C453" s="154"/>
      <c r="D453" s="154"/>
      <c r="E453" s="154"/>
      <c r="F453" s="153"/>
      <c r="G453" s="153"/>
      <c r="H453" s="153"/>
      <c r="I453" s="153"/>
      <c r="J453" s="153"/>
      <c r="K453" s="153"/>
      <c r="L453" s="153"/>
      <c r="M453" s="153"/>
      <c r="N453" s="153"/>
      <c r="O453" s="153"/>
      <c r="P453" s="153"/>
      <c r="Q453" s="158"/>
    </row>
    <row r="454" spans="1:17" s="146" customFormat="1" x14ac:dyDescent="0.25">
      <c r="A454" s="151"/>
      <c r="B454" s="154"/>
      <c r="C454" s="154"/>
      <c r="D454" s="154"/>
      <c r="E454" s="154"/>
      <c r="F454" s="153"/>
      <c r="G454" s="153"/>
      <c r="H454" s="153"/>
      <c r="I454" s="153"/>
      <c r="J454" s="153"/>
      <c r="K454" s="153"/>
      <c r="L454" s="153"/>
      <c r="M454" s="153"/>
      <c r="N454" s="153"/>
      <c r="O454" s="153"/>
      <c r="P454" s="153"/>
      <c r="Q454" s="158"/>
    </row>
    <row r="455" spans="1:17" s="146" customFormat="1" x14ac:dyDescent="0.25">
      <c r="A455" s="151"/>
      <c r="B455" s="154"/>
      <c r="C455" s="154"/>
      <c r="D455" s="154"/>
      <c r="E455" s="154"/>
      <c r="F455" s="153"/>
      <c r="G455" s="153"/>
      <c r="H455" s="153"/>
      <c r="I455" s="153"/>
      <c r="J455" s="153"/>
      <c r="K455" s="153"/>
      <c r="L455" s="153"/>
      <c r="M455" s="153"/>
      <c r="N455" s="153"/>
      <c r="O455" s="153"/>
      <c r="P455" s="153"/>
      <c r="Q455" s="158"/>
    </row>
    <row r="456" spans="1:17" s="146" customFormat="1" x14ac:dyDescent="0.25">
      <c r="A456" s="151"/>
      <c r="B456" s="154"/>
      <c r="C456" s="154"/>
      <c r="D456" s="154"/>
      <c r="E456" s="154"/>
      <c r="F456" s="153"/>
      <c r="G456" s="153"/>
      <c r="H456" s="153"/>
      <c r="I456" s="153"/>
      <c r="J456" s="153"/>
      <c r="K456" s="153"/>
      <c r="L456" s="153"/>
      <c r="M456" s="153"/>
      <c r="N456" s="153"/>
      <c r="O456" s="153"/>
      <c r="P456" s="153"/>
      <c r="Q456" s="158"/>
    </row>
    <row r="457" spans="1:17" s="146" customFormat="1" x14ac:dyDescent="0.25">
      <c r="A457" s="151"/>
      <c r="B457" s="154"/>
      <c r="C457" s="154"/>
      <c r="D457" s="154"/>
      <c r="E457" s="154"/>
      <c r="F457" s="153"/>
      <c r="G457" s="153"/>
      <c r="H457" s="153"/>
      <c r="I457" s="153"/>
      <c r="J457" s="153"/>
      <c r="K457" s="153"/>
      <c r="L457" s="153"/>
      <c r="M457" s="153"/>
      <c r="N457" s="153"/>
      <c r="O457" s="153"/>
      <c r="P457" s="153"/>
      <c r="Q457" s="158"/>
    </row>
    <row r="458" spans="1:17" s="146" customFormat="1" x14ac:dyDescent="0.25">
      <c r="A458" s="151"/>
      <c r="B458" s="154"/>
      <c r="C458" s="154"/>
      <c r="D458" s="154"/>
      <c r="E458" s="154"/>
      <c r="F458" s="153"/>
      <c r="G458" s="153"/>
      <c r="H458" s="153"/>
      <c r="I458" s="153"/>
      <c r="J458" s="153"/>
      <c r="K458" s="153"/>
      <c r="L458" s="153"/>
      <c r="M458" s="153"/>
      <c r="N458" s="153"/>
      <c r="O458" s="153"/>
      <c r="P458" s="153"/>
      <c r="Q458" s="158"/>
    </row>
    <row r="459" spans="1:17" s="146" customFormat="1" x14ac:dyDescent="0.25">
      <c r="A459" s="151"/>
      <c r="B459" s="154"/>
      <c r="C459" s="154"/>
      <c r="D459" s="154"/>
      <c r="E459" s="154"/>
      <c r="F459" s="153"/>
      <c r="G459" s="153"/>
      <c r="H459" s="153"/>
      <c r="I459" s="153"/>
      <c r="J459" s="153"/>
      <c r="K459" s="153"/>
      <c r="L459" s="153"/>
      <c r="M459" s="153"/>
      <c r="N459" s="153"/>
      <c r="O459" s="153"/>
      <c r="P459" s="153"/>
      <c r="Q459" s="158"/>
    </row>
    <row r="460" spans="1:17" s="146" customFormat="1" x14ac:dyDescent="0.25">
      <c r="A460" s="151"/>
      <c r="B460" s="154"/>
      <c r="C460" s="154"/>
      <c r="D460" s="154"/>
      <c r="E460" s="154"/>
      <c r="F460" s="153"/>
      <c r="G460" s="153"/>
      <c r="H460" s="153"/>
      <c r="I460" s="153"/>
      <c r="J460" s="153"/>
      <c r="K460" s="153"/>
      <c r="L460" s="153"/>
      <c r="M460" s="153"/>
      <c r="N460" s="153"/>
      <c r="O460" s="153"/>
      <c r="P460" s="153"/>
      <c r="Q460" s="158"/>
    </row>
    <row r="461" spans="1:17" s="146" customFormat="1" x14ac:dyDescent="0.25">
      <c r="A461" s="151"/>
      <c r="B461" s="154"/>
      <c r="C461" s="154"/>
      <c r="D461" s="154"/>
      <c r="E461" s="154"/>
      <c r="F461" s="153"/>
      <c r="G461" s="153"/>
      <c r="H461" s="153"/>
      <c r="I461" s="153"/>
      <c r="J461" s="153"/>
      <c r="K461" s="153"/>
      <c r="L461" s="153"/>
      <c r="M461" s="153"/>
      <c r="N461" s="153"/>
      <c r="O461" s="153"/>
      <c r="P461" s="153"/>
      <c r="Q461" s="158"/>
    </row>
    <row r="462" spans="1:17" s="146" customFormat="1" x14ac:dyDescent="0.25">
      <c r="A462" s="151"/>
      <c r="B462" s="154"/>
      <c r="C462" s="154"/>
      <c r="D462" s="154"/>
      <c r="E462" s="154"/>
      <c r="F462" s="153"/>
      <c r="G462" s="153"/>
      <c r="H462" s="153"/>
      <c r="I462" s="153"/>
      <c r="J462" s="153"/>
      <c r="K462" s="153"/>
      <c r="L462" s="153"/>
      <c r="M462" s="153"/>
      <c r="N462" s="153"/>
      <c r="O462" s="153"/>
      <c r="P462" s="153"/>
      <c r="Q462" s="158"/>
    </row>
    <row r="463" spans="1:17" s="146" customFormat="1" x14ac:dyDescent="0.25">
      <c r="A463" s="151"/>
      <c r="B463" s="154"/>
      <c r="C463" s="154"/>
      <c r="D463" s="154"/>
      <c r="E463" s="154"/>
      <c r="F463" s="153"/>
      <c r="G463" s="153"/>
      <c r="H463" s="153"/>
      <c r="I463" s="153"/>
      <c r="J463" s="153"/>
      <c r="K463" s="153"/>
      <c r="L463" s="153"/>
      <c r="M463" s="153"/>
      <c r="N463" s="153"/>
      <c r="O463" s="153"/>
      <c r="P463" s="153"/>
      <c r="Q463" s="158"/>
    </row>
    <row r="464" spans="1:17" s="146" customFormat="1" x14ac:dyDescent="0.25">
      <c r="A464" s="151"/>
      <c r="B464" s="154"/>
      <c r="C464" s="154"/>
      <c r="D464" s="154"/>
      <c r="E464" s="154"/>
      <c r="F464" s="153"/>
      <c r="G464" s="153"/>
      <c r="H464" s="153"/>
      <c r="I464" s="153"/>
      <c r="J464" s="153"/>
      <c r="K464" s="153"/>
      <c r="L464" s="153"/>
      <c r="M464" s="153"/>
      <c r="N464" s="153"/>
      <c r="O464" s="153"/>
      <c r="P464" s="153"/>
      <c r="Q464" s="158"/>
    </row>
    <row r="465" spans="1:17" s="146" customFormat="1" x14ac:dyDescent="0.25">
      <c r="A465" s="151"/>
      <c r="B465" s="154"/>
      <c r="C465" s="154"/>
      <c r="D465" s="154"/>
      <c r="E465" s="154"/>
      <c r="F465" s="153"/>
      <c r="G465" s="153"/>
      <c r="H465" s="153"/>
      <c r="I465" s="153"/>
      <c r="J465" s="153"/>
      <c r="K465" s="153"/>
      <c r="L465" s="153"/>
      <c r="M465" s="153"/>
      <c r="N465" s="153"/>
      <c r="O465" s="153"/>
      <c r="P465" s="153"/>
      <c r="Q465" s="158"/>
    </row>
    <row r="466" spans="1:17" s="146" customFormat="1" x14ac:dyDescent="0.25">
      <c r="A466" s="151"/>
      <c r="B466" s="154"/>
      <c r="C466" s="154"/>
      <c r="D466" s="154"/>
      <c r="E466" s="154"/>
      <c r="F466" s="153"/>
      <c r="G466" s="153"/>
      <c r="H466" s="153"/>
      <c r="I466" s="153"/>
      <c r="J466" s="153"/>
      <c r="K466" s="153"/>
      <c r="L466" s="153"/>
      <c r="M466" s="153"/>
      <c r="N466" s="153"/>
      <c r="O466" s="153"/>
      <c r="P466" s="153"/>
      <c r="Q466" s="158"/>
    </row>
    <row r="467" spans="1:17" s="146" customFormat="1" x14ac:dyDescent="0.25">
      <c r="A467" s="151"/>
      <c r="B467" s="154"/>
      <c r="C467" s="154"/>
      <c r="D467" s="154"/>
      <c r="E467" s="154"/>
      <c r="F467" s="153"/>
      <c r="G467" s="153"/>
      <c r="H467" s="153"/>
      <c r="I467" s="153"/>
      <c r="J467" s="153"/>
      <c r="K467" s="153"/>
      <c r="L467" s="153"/>
      <c r="M467" s="153"/>
      <c r="N467" s="153"/>
      <c r="O467" s="153"/>
      <c r="P467" s="153"/>
      <c r="Q467" s="158"/>
    </row>
    <row r="468" spans="1:17" s="146" customFormat="1" x14ac:dyDescent="0.25">
      <c r="A468" s="151"/>
      <c r="B468" s="154"/>
      <c r="C468" s="154"/>
      <c r="D468" s="154"/>
      <c r="E468" s="154"/>
      <c r="F468" s="153"/>
      <c r="G468" s="153"/>
      <c r="H468" s="153"/>
      <c r="I468" s="153"/>
      <c r="J468" s="153"/>
      <c r="K468" s="153"/>
      <c r="L468" s="153"/>
      <c r="M468" s="153"/>
      <c r="N468" s="153"/>
      <c r="O468" s="153"/>
      <c r="P468" s="153"/>
      <c r="Q468" s="158"/>
    </row>
    <row r="469" spans="1:17" s="146" customFormat="1" x14ac:dyDescent="0.25">
      <c r="A469" s="151"/>
      <c r="B469" s="154"/>
      <c r="C469" s="154"/>
      <c r="D469" s="154"/>
      <c r="E469" s="154"/>
      <c r="F469" s="153"/>
      <c r="G469" s="153"/>
      <c r="H469" s="153"/>
      <c r="I469" s="153"/>
      <c r="J469" s="153"/>
      <c r="K469" s="153"/>
      <c r="L469" s="153"/>
      <c r="M469" s="153"/>
      <c r="N469" s="153"/>
      <c r="O469" s="153"/>
      <c r="P469" s="153"/>
      <c r="Q469" s="158"/>
    </row>
    <row r="470" spans="1:17" s="146" customFormat="1" x14ac:dyDescent="0.25">
      <c r="A470" s="151"/>
      <c r="B470" s="154"/>
      <c r="C470" s="154"/>
      <c r="D470" s="154"/>
      <c r="E470" s="154"/>
      <c r="F470" s="153"/>
      <c r="G470" s="153"/>
      <c r="H470" s="153"/>
      <c r="I470" s="153"/>
      <c r="J470" s="153"/>
      <c r="K470" s="153"/>
      <c r="L470" s="153"/>
      <c r="M470" s="153"/>
      <c r="N470" s="153"/>
      <c r="O470" s="153"/>
      <c r="P470" s="153"/>
      <c r="Q470" s="158"/>
    </row>
    <row r="471" spans="1:17" s="146" customFormat="1" x14ac:dyDescent="0.25">
      <c r="A471" s="151"/>
      <c r="B471" s="154"/>
      <c r="C471" s="154"/>
      <c r="D471" s="154"/>
      <c r="E471" s="154"/>
      <c r="F471" s="153"/>
      <c r="G471" s="153"/>
      <c r="H471" s="153"/>
      <c r="I471" s="153"/>
      <c r="J471" s="153"/>
      <c r="K471" s="153"/>
      <c r="L471" s="153"/>
      <c r="M471" s="153"/>
      <c r="N471" s="153"/>
      <c r="O471" s="153"/>
      <c r="P471" s="153"/>
      <c r="Q471" s="158"/>
    </row>
    <row r="472" spans="1:17" s="146" customFormat="1" x14ac:dyDescent="0.25">
      <c r="A472" s="151"/>
      <c r="B472" s="154"/>
      <c r="C472" s="154"/>
      <c r="D472" s="154"/>
      <c r="E472" s="154"/>
      <c r="F472" s="153"/>
      <c r="G472" s="153"/>
      <c r="H472" s="153"/>
      <c r="I472" s="153"/>
      <c r="J472" s="153"/>
      <c r="K472" s="153"/>
      <c r="L472" s="153"/>
      <c r="M472" s="153"/>
      <c r="N472" s="153"/>
      <c r="O472" s="153"/>
      <c r="P472" s="153"/>
      <c r="Q472" s="158"/>
    </row>
    <row r="473" spans="1:17" s="146" customFormat="1" x14ac:dyDescent="0.25">
      <c r="A473" s="151"/>
      <c r="B473" s="154"/>
      <c r="C473" s="154"/>
      <c r="D473" s="154"/>
      <c r="E473" s="154"/>
      <c r="F473" s="153"/>
      <c r="G473" s="153"/>
      <c r="H473" s="153"/>
      <c r="I473" s="153"/>
      <c r="J473" s="153"/>
      <c r="K473" s="153"/>
      <c r="L473" s="153"/>
      <c r="M473" s="153"/>
      <c r="N473" s="153"/>
      <c r="O473" s="153"/>
      <c r="P473" s="153"/>
      <c r="Q473" s="158"/>
    </row>
    <row r="474" spans="1:17" s="146" customFormat="1" x14ac:dyDescent="0.25">
      <c r="A474" s="151"/>
      <c r="B474" s="154"/>
      <c r="C474" s="154"/>
      <c r="D474" s="154"/>
      <c r="E474" s="154"/>
      <c r="F474" s="153"/>
      <c r="G474" s="153"/>
      <c r="H474" s="153"/>
      <c r="I474" s="153"/>
      <c r="J474" s="153"/>
      <c r="K474" s="153"/>
      <c r="L474" s="153"/>
      <c r="M474" s="153"/>
      <c r="N474" s="153"/>
      <c r="O474" s="153"/>
      <c r="P474" s="153"/>
      <c r="Q474" s="158"/>
    </row>
    <row r="475" spans="1:17" s="146" customFormat="1" x14ac:dyDescent="0.25">
      <c r="A475" s="151"/>
      <c r="B475" s="154"/>
      <c r="C475" s="154"/>
      <c r="D475" s="154"/>
      <c r="E475" s="154"/>
      <c r="F475" s="153"/>
      <c r="G475" s="153"/>
      <c r="H475" s="153"/>
      <c r="I475" s="153"/>
      <c r="J475" s="153"/>
      <c r="K475" s="153"/>
      <c r="L475" s="153"/>
      <c r="M475" s="153"/>
      <c r="N475" s="153"/>
      <c r="O475" s="153"/>
      <c r="P475" s="153"/>
      <c r="Q475" s="158"/>
    </row>
    <row r="476" spans="1:17" s="146" customFormat="1" x14ac:dyDescent="0.25">
      <c r="A476" s="151"/>
      <c r="B476" s="154"/>
      <c r="C476" s="154"/>
      <c r="D476" s="154"/>
      <c r="E476" s="154"/>
      <c r="F476" s="153"/>
      <c r="G476" s="153"/>
      <c r="H476" s="153"/>
      <c r="I476" s="153"/>
      <c r="J476" s="153"/>
      <c r="K476" s="153"/>
      <c r="L476" s="153"/>
      <c r="M476" s="153"/>
      <c r="N476" s="153"/>
      <c r="O476" s="153"/>
      <c r="P476" s="153"/>
      <c r="Q476" s="158"/>
    </row>
    <row r="477" spans="1:17" s="146" customFormat="1" x14ac:dyDescent="0.25">
      <c r="A477" s="151"/>
      <c r="B477" s="154"/>
      <c r="C477" s="154"/>
      <c r="D477" s="154"/>
      <c r="E477" s="154"/>
      <c r="F477" s="153"/>
      <c r="G477" s="153"/>
      <c r="H477" s="153"/>
      <c r="I477" s="153"/>
      <c r="J477" s="153"/>
      <c r="K477" s="153"/>
      <c r="L477" s="153"/>
      <c r="M477" s="153"/>
      <c r="N477" s="153"/>
      <c r="O477" s="153"/>
      <c r="P477" s="153"/>
      <c r="Q477" s="158"/>
    </row>
    <row r="478" spans="1:17" s="146" customFormat="1" x14ac:dyDescent="0.25">
      <c r="A478" s="151"/>
      <c r="B478" s="154"/>
      <c r="C478" s="154"/>
      <c r="D478" s="154"/>
      <c r="E478" s="154"/>
      <c r="F478" s="153"/>
      <c r="G478" s="153"/>
      <c r="H478" s="153"/>
      <c r="I478" s="153"/>
      <c r="J478" s="153"/>
      <c r="K478" s="153"/>
      <c r="L478" s="153"/>
      <c r="M478" s="153"/>
      <c r="N478" s="153"/>
      <c r="O478" s="153"/>
      <c r="P478" s="153"/>
      <c r="Q478" s="158"/>
    </row>
    <row r="479" spans="1:17" s="146" customFormat="1" x14ac:dyDescent="0.25">
      <c r="A479" s="151"/>
      <c r="B479" s="154"/>
      <c r="C479" s="154"/>
      <c r="D479" s="154"/>
      <c r="E479" s="154"/>
      <c r="F479" s="153"/>
      <c r="G479" s="153"/>
      <c r="H479" s="153"/>
      <c r="I479" s="153"/>
      <c r="J479" s="153"/>
      <c r="K479" s="153"/>
      <c r="L479" s="153"/>
      <c r="M479" s="153"/>
      <c r="N479" s="153"/>
      <c r="O479" s="153"/>
      <c r="P479" s="153"/>
      <c r="Q479" s="158"/>
    </row>
    <row r="480" spans="1:17" s="146" customFormat="1" x14ac:dyDescent="0.25">
      <c r="A480" s="151"/>
      <c r="B480" s="154"/>
      <c r="C480" s="154"/>
      <c r="D480" s="154"/>
      <c r="E480" s="154"/>
      <c r="F480" s="153"/>
      <c r="G480" s="153"/>
      <c r="H480" s="153"/>
      <c r="I480" s="153"/>
      <c r="J480" s="153"/>
      <c r="K480" s="153"/>
      <c r="L480" s="153"/>
      <c r="M480" s="153"/>
      <c r="N480" s="153"/>
      <c r="O480" s="153"/>
      <c r="P480" s="153"/>
      <c r="Q480" s="158"/>
    </row>
    <row r="481" spans="1:17" s="146" customFormat="1" x14ac:dyDescent="0.25">
      <c r="A481" s="151"/>
      <c r="B481" s="154"/>
      <c r="C481" s="154"/>
      <c r="D481" s="154"/>
      <c r="E481" s="154"/>
      <c r="F481" s="153"/>
      <c r="G481" s="153"/>
      <c r="H481" s="153"/>
      <c r="I481" s="153"/>
      <c r="J481" s="153"/>
      <c r="K481" s="153"/>
      <c r="L481" s="153"/>
      <c r="M481" s="153"/>
      <c r="N481" s="153"/>
      <c r="O481" s="153"/>
      <c r="P481" s="153"/>
      <c r="Q481" s="158"/>
    </row>
    <row r="482" spans="1:17" s="146" customFormat="1" x14ac:dyDescent="0.25">
      <c r="A482" s="151"/>
      <c r="B482" s="154"/>
      <c r="C482" s="154"/>
      <c r="D482" s="154"/>
      <c r="E482" s="154"/>
      <c r="F482" s="153"/>
      <c r="G482" s="153"/>
      <c r="H482" s="153"/>
      <c r="I482" s="153"/>
      <c r="J482" s="153"/>
      <c r="K482" s="153"/>
      <c r="L482" s="153"/>
      <c r="M482" s="153"/>
      <c r="N482" s="153"/>
      <c r="O482" s="153"/>
      <c r="P482" s="153"/>
      <c r="Q482" s="158"/>
    </row>
    <row r="483" spans="1:17" s="146" customFormat="1" x14ac:dyDescent="0.25">
      <c r="A483" s="151"/>
      <c r="B483" s="154"/>
      <c r="C483" s="154"/>
      <c r="D483" s="154"/>
      <c r="E483" s="154"/>
      <c r="F483" s="153"/>
      <c r="G483" s="153"/>
      <c r="H483" s="153"/>
      <c r="I483" s="153"/>
      <c r="J483" s="153"/>
      <c r="K483" s="153"/>
      <c r="L483" s="153"/>
      <c r="M483" s="153"/>
      <c r="N483" s="153"/>
      <c r="O483" s="153"/>
      <c r="P483" s="153"/>
      <c r="Q483" s="158"/>
    </row>
    <row r="484" spans="1:17" s="146" customFormat="1" x14ac:dyDescent="0.25">
      <c r="A484" s="151"/>
      <c r="B484" s="154"/>
      <c r="C484" s="154"/>
      <c r="D484" s="154"/>
      <c r="E484" s="154"/>
      <c r="F484" s="153"/>
      <c r="G484" s="153"/>
      <c r="H484" s="153"/>
      <c r="I484" s="153"/>
      <c r="J484" s="153"/>
      <c r="K484" s="153"/>
      <c r="L484" s="153"/>
      <c r="M484" s="153"/>
      <c r="N484" s="153"/>
      <c r="O484" s="153"/>
      <c r="P484" s="153"/>
      <c r="Q484" s="158"/>
    </row>
    <row r="485" spans="1:17" s="146" customFormat="1" x14ac:dyDescent="0.25">
      <c r="A485" s="151"/>
      <c r="B485" s="154"/>
      <c r="C485" s="154"/>
      <c r="D485" s="154"/>
      <c r="E485" s="154"/>
      <c r="F485" s="153"/>
      <c r="G485" s="153"/>
      <c r="H485" s="153"/>
      <c r="I485" s="153"/>
      <c r="J485" s="153"/>
      <c r="K485" s="153"/>
      <c r="L485" s="153"/>
      <c r="M485" s="153"/>
      <c r="N485" s="153"/>
      <c r="O485" s="153"/>
      <c r="P485" s="153"/>
      <c r="Q485" s="158"/>
    </row>
    <row r="486" spans="1:17" s="146" customFormat="1" x14ac:dyDescent="0.25">
      <c r="A486" s="151"/>
      <c r="B486" s="154"/>
      <c r="C486" s="154"/>
      <c r="D486" s="154"/>
      <c r="E486" s="154"/>
      <c r="F486" s="153"/>
      <c r="G486" s="153"/>
      <c r="H486" s="153"/>
      <c r="I486" s="153"/>
      <c r="J486" s="153"/>
      <c r="K486" s="153"/>
      <c r="L486" s="153"/>
      <c r="M486" s="153"/>
      <c r="N486" s="153"/>
      <c r="O486" s="153"/>
      <c r="P486" s="153"/>
      <c r="Q486" s="158"/>
    </row>
    <row r="487" spans="1:17" s="146" customFormat="1" x14ac:dyDescent="0.25">
      <c r="A487" s="151"/>
      <c r="B487" s="154"/>
      <c r="C487" s="154"/>
      <c r="D487" s="154"/>
      <c r="E487" s="154"/>
      <c r="F487" s="153"/>
      <c r="G487" s="153"/>
      <c r="H487" s="153"/>
      <c r="I487" s="153"/>
      <c r="J487" s="153"/>
      <c r="K487" s="153"/>
      <c r="L487" s="153"/>
      <c r="M487" s="153"/>
      <c r="N487" s="153"/>
      <c r="O487" s="153"/>
      <c r="P487" s="153"/>
      <c r="Q487" s="158"/>
    </row>
    <row r="488" spans="1:17" s="146" customFormat="1" x14ac:dyDescent="0.25">
      <c r="A488" s="151"/>
      <c r="B488" s="154"/>
      <c r="C488" s="154"/>
      <c r="D488" s="154"/>
      <c r="E488" s="154"/>
      <c r="F488" s="153"/>
      <c r="G488" s="153"/>
      <c r="H488" s="153"/>
      <c r="I488" s="153"/>
      <c r="J488" s="153"/>
      <c r="K488" s="153"/>
      <c r="L488" s="153"/>
      <c r="M488" s="153"/>
      <c r="N488" s="153"/>
      <c r="O488" s="153"/>
      <c r="P488" s="153"/>
      <c r="Q488" s="158"/>
    </row>
    <row r="489" spans="1:17" s="146" customFormat="1" x14ac:dyDescent="0.25">
      <c r="A489" s="151"/>
      <c r="B489" s="154"/>
      <c r="C489" s="154"/>
      <c r="D489" s="154"/>
      <c r="E489" s="154"/>
      <c r="F489" s="153"/>
      <c r="G489" s="153"/>
      <c r="H489" s="153"/>
      <c r="I489" s="153"/>
      <c r="J489" s="153"/>
      <c r="K489" s="153"/>
      <c r="L489" s="153"/>
      <c r="M489" s="153"/>
      <c r="N489" s="153"/>
      <c r="O489" s="153"/>
      <c r="P489" s="153"/>
      <c r="Q489" s="158"/>
    </row>
    <row r="490" spans="1:17" s="146" customFormat="1" x14ac:dyDescent="0.25">
      <c r="A490" s="151"/>
      <c r="B490" s="154"/>
      <c r="C490" s="154"/>
      <c r="D490" s="154"/>
      <c r="E490" s="154"/>
      <c r="F490" s="153"/>
      <c r="G490" s="153"/>
      <c r="H490" s="153"/>
      <c r="I490" s="153"/>
      <c r="J490" s="153"/>
      <c r="K490" s="153"/>
      <c r="L490" s="153"/>
      <c r="M490" s="153"/>
      <c r="N490" s="153"/>
      <c r="O490" s="153"/>
      <c r="P490" s="153"/>
      <c r="Q490" s="158"/>
    </row>
    <row r="491" spans="1:17" s="146" customFormat="1" x14ac:dyDescent="0.25">
      <c r="A491" s="151"/>
      <c r="B491" s="154"/>
      <c r="C491" s="154"/>
      <c r="D491" s="154"/>
      <c r="E491" s="154"/>
      <c r="F491" s="153"/>
      <c r="G491" s="153"/>
      <c r="H491" s="153"/>
      <c r="I491" s="153"/>
      <c r="J491" s="153"/>
      <c r="K491" s="153"/>
      <c r="L491" s="153"/>
      <c r="M491" s="153"/>
      <c r="N491" s="153"/>
      <c r="O491" s="153"/>
      <c r="P491" s="153"/>
      <c r="Q491" s="158"/>
    </row>
    <row r="492" spans="1:17" s="146" customFormat="1" x14ac:dyDescent="0.25">
      <c r="A492" s="151"/>
      <c r="B492" s="154"/>
      <c r="C492" s="154"/>
      <c r="D492" s="154"/>
      <c r="E492" s="154"/>
      <c r="F492" s="153"/>
      <c r="G492" s="153"/>
      <c r="H492" s="153"/>
      <c r="I492" s="153"/>
      <c r="J492" s="153"/>
      <c r="K492" s="153"/>
      <c r="L492" s="153"/>
      <c r="M492" s="153"/>
      <c r="N492" s="153"/>
      <c r="O492" s="153"/>
      <c r="P492" s="153"/>
      <c r="Q492" s="158"/>
    </row>
    <row r="493" spans="1:17" s="146" customFormat="1" x14ac:dyDescent="0.25">
      <c r="A493" s="151"/>
      <c r="B493" s="154"/>
      <c r="C493" s="154"/>
      <c r="D493" s="154"/>
      <c r="E493" s="154"/>
      <c r="F493" s="153"/>
      <c r="G493" s="153"/>
      <c r="H493" s="153"/>
      <c r="I493" s="153"/>
      <c r="J493" s="153"/>
      <c r="K493" s="153"/>
      <c r="L493" s="153"/>
      <c r="M493" s="153"/>
      <c r="N493" s="153"/>
      <c r="O493" s="153"/>
      <c r="P493" s="153"/>
      <c r="Q493" s="158"/>
    </row>
    <row r="494" spans="1:17" s="146" customFormat="1" x14ac:dyDescent="0.25">
      <c r="A494" s="151"/>
      <c r="B494" s="154"/>
      <c r="C494" s="154"/>
      <c r="D494" s="154"/>
      <c r="E494" s="154"/>
      <c r="F494" s="153"/>
      <c r="G494" s="153"/>
      <c r="H494" s="153"/>
      <c r="I494" s="153"/>
      <c r="J494" s="153"/>
      <c r="K494" s="153"/>
      <c r="L494" s="153"/>
      <c r="M494" s="153"/>
      <c r="N494" s="153"/>
      <c r="O494" s="153"/>
      <c r="P494" s="153"/>
      <c r="Q494" s="158"/>
    </row>
    <row r="495" spans="1:17" s="146" customFormat="1" x14ac:dyDescent="0.25">
      <c r="A495" s="151"/>
      <c r="B495" s="154"/>
      <c r="C495" s="154"/>
      <c r="D495" s="154"/>
      <c r="E495" s="154"/>
      <c r="F495" s="153"/>
      <c r="G495" s="153"/>
      <c r="H495" s="153"/>
      <c r="I495" s="153"/>
      <c r="J495" s="153"/>
      <c r="K495" s="153"/>
      <c r="L495" s="153"/>
      <c r="M495" s="153"/>
      <c r="N495" s="153"/>
      <c r="O495" s="153"/>
      <c r="P495" s="153"/>
      <c r="Q495" s="158"/>
    </row>
    <row r="496" spans="1:17" s="146" customFormat="1" x14ac:dyDescent="0.25">
      <c r="A496" s="151"/>
      <c r="B496" s="154"/>
      <c r="C496" s="154"/>
      <c r="D496" s="154"/>
      <c r="E496" s="154"/>
      <c r="F496" s="153"/>
      <c r="G496" s="153"/>
      <c r="H496" s="153"/>
      <c r="I496" s="153"/>
      <c r="J496" s="153"/>
      <c r="K496" s="153"/>
      <c r="L496" s="153"/>
      <c r="M496" s="153"/>
      <c r="N496" s="153"/>
      <c r="O496" s="153"/>
      <c r="P496" s="153"/>
      <c r="Q496" s="158"/>
    </row>
    <row r="497" spans="1:17" s="146" customFormat="1" x14ac:dyDescent="0.25">
      <c r="A497" s="151"/>
      <c r="B497" s="154"/>
      <c r="C497" s="154"/>
      <c r="D497" s="154"/>
      <c r="E497" s="154"/>
      <c r="F497" s="153"/>
      <c r="G497" s="153"/>
      <c r="H497" s="153"/>
      <c r="I497" s="153"/>
      <c r="J497" s="153"/>
      <c r="K497" s="153"/>
      <c r="L497" s="153"/>
      <c r="M497" s="153"/>
      <c r="N497" s="153"/>
      <c r="O497" s="153"/>
      <c r="P497" s="153"/>
      <c r="Q497" s="158"/>
    </row>
    <row r="498" spans="1:17" s="146" customFormat="1" x14ac:dyDescent="0.25">
      <c r="A498" s="151"/>
      <c r="B498" s="154"/>
      <c r="C498" s="154"/>
      <c r="D498" s="154"/>
      <c r="E498" s="154"/>
      <c r="F498" s="153"/>
      <c r="G498" s="153"/>
      <c r="H498" s="153"/>
      <c r="I498" s="153"/>
      <c r="J498" s="153"/>
      <c r="K498" s="153"/>
      <c r="L498" s="153"/>
      <c r="M498" s="153"/>
      <c r="N498" s="153"/>
      <c r="O498" s="153"/>
      <c r="P498" s="153"/>
      <c r="Q498" s="158"/>
    </row>
    <row r="499" spans="1:17" s="146" customFormat="1" x14ac:dyDescent="0.25">
      <c r="A499" s="151"/>
      <c r="B499" s="154"/>
      <c r="C499" s="154"/>
      <c r="D499" s="154"/>
      <c r="E499" s="154"/>
      <c r="F499" s="153"/>
      <c r="G499" s="153"/>
      <c r="H499" s="153"/>
      <c r="I499" s="153"/>
      <c r="J499" s="153"/>
      <c r="K499" s="153"/>
      <c r="L499" s="153"/>
      <c r="M499" s="153"/>
      <c r="N499" s="153"/>
      <c r="O499" s="153"/>
      <c r="P499" s="153"/>
      <c r="Q499" s="158"/>
    </row>
    <row r="500" spans="1:17" s="146" customFormat="1" x14ac:dyDescent="0.25">
      <c r="A500" s="151"/>
      <c r="B500" s="154"/>
      <c r="C500" s="154"/>
      <c r="D500" s="154"/>
      <c r="E500" s="154"/>
      <c r="F500" s="153"/>
      <c r="G500" s="153"/>
      <c r="H500" s="153"/>
      <c r="I500" s="153"/>
      <c r="J500" s="153"/>
      <c r="K500" s="153"/>
      <c r="L500" s="153"/>
      <c r="M500" s="153"/>
      <c r="N500" s="153"/>
      <c r="O500" s="153"/>
      <c r="P500" s="153"/>
      <c r="Q500" s="158"/>
    </row>
    <row r="501" spans="1:17" s="146" customFormat="1" x14ac:dyDescent="0.25">
      <c r="A501" s="151"/>
      <c r="B501" s="154"/>
      <c r="C501" s="154"/>
      <c r="D501" s="154"/>
      <c r="E501" s="154"/>
      <c r="F501" s="153"/>
      <c r="G501" s="153"/>
      <c r="H501" s="153"/>
      <c r="I501" s="153"/>
      <c r="J501" s="153"/>
      <c r="K501" s="153"/>
      <c r="L501" s="153"/>
      <c r="M501" s="153"/>
      <c r="N501" s="153"/>
      <c r="O501" s="153"/>
      <c r="P501" s="153"/>
      <c r="Q501" s="158"/>
    </row>
    <row r="502" spans="1:17" s="146" customFormat="1" x14ac:dyDescent="0.25">
      <c r="A502" s="151"/>
      <c r="B502" s="154"/>
      <c r="C502" s="154"/>
      <c r="D502" s="154"/>
      <c r="E502" s="154"/>
      <c r="F502" s="153"/>
      <c r="G502" s="153"/>
      <c r="H502" s="153"/>
      <c r="I502" s="153"/>
      <c r="J502" s="153"/>
      <c r="K502" s="153"/>
      <c r="L502" s="153"/>
      <c r="M502" s="153"/>
      <c r="N502" s="153"/>
      <c r="O502" s="153"/>
      <c r="P502" s="153"/>
      <c r="Q502" s="158"/>
    </row>
    <row r="503" spans="1:17" s="146" customFormat="1" x14ac:dyDescent="0.25">
      <c r="A503" s="151"/>
      <c r="B503" s="154"/>
      <c r="C503" s="154"/>
      <c r="D503" s="154"/>
      <c r="E503" s="154"/>
      <c r="F503" s="153"/>
      <c r="G503" s="153"/>
      <c r="H503" s="153"/>
      <c r="I503" s="153"/>
      <c r="J503" s="153"/>
      <c r="K503" s="153"/>
      <c r="L503" s="153"/>
      <c r="M503" s="153"/>
      <c r="N503" s="153"/>
      <c r="O503" s="153"/>
      <c r="P503" s="153"/>
      <c r="Q503" s="158"/>
    </row>
    <row r="504" spans="1:17" s="146" customFormat="1" x14ac:dyDescent="0.25">
      <c r="A504" s="151"/>
      <c r="B504" s="154"/>
      <c r="C504" s="154"/>
      <c r="D504" s="154"/>
      <c r="E504" s="154"/>
      <c r="F504" s="153"/>
      <c r="G504" s="153"/>
      <c r="H504" s="153"/>
      <c r="I504" s="153"/>
      <c r="J504" s="153"/>
      <c r="K504" s="153"/>
      <c r="L504" s="153"/>
      <c r="M504" s="153"/>
      <c r="N504" s="153"/>
      <c r="O504" s="153"/>
      <c r="P504" s="153"/>
      <c r="Q504" s="158"/>
    </row>
    <row r="505" spans="1:17" s="146" customFormat="1" x14ac:dyDescent="0.25">
      <c r="A505" s="151"/>
      <c r="B505" s="154"/>
      <c r="C505" s="154"/>
      <c r="D505" s="154"/>
      <c r="E505" s="154"/>
      <c r="F505" s="153"/>
      <c r="G505" s="153"/>
      <c r="H505" s="153"/>
      <c r="I505" s="153"/>
      <c r="J505" s="153"/>
      <c r="K505" s="153"/>
      <c r="L505" s="153"/>
      <c r="M505" s="153"/>
      <c r="N505" s="153"/>
      <c r="O505" s="153"/>
      <c r="P505" s="153"/>
      <c r="Q505" s="158"/>
    </row>
    <row r="506" spans="1:17" s="146" customFormat="1" x14ac:dyDescent="0.25">
      <c r="A506" s="151"/>
      <c r="B506" s="154"/>
      <c r="C506" s="154"/>
      <c r="D506" s="154"/>
      <c r="E506" s="154"/>
      <c r="F506" s="153"/>
      <c r="G506" s="153"/>
      <c r="H506" s="153"/>
      <c r="I506" s="153"/>
      <c r="J506" s="153"/>
      <c r="K506" s="153"/>
      <c r="L506" s="153"/>
      <c r="M506" s="153"/>
      <c r="N506" s="153"/>
      <c r="O506" s="153"/>
      <c r="P506" s="153"/>
      <c r="Q506" s="158"/>
    </row>
    <row r="507" spans="1:17" s="146" customFormat="1" x14ac:dyDescent="0.25">
      <c r="A507" s="151"/>
      <c r="B507" s="154"/>
      <c r="C507" s="154"/>
      <c r="D507" s="154"/>
      <c r="E507" s="154"/>
      <c r="F507" s="153"/>
      <c r="G507" s="153"/>
      <c r="H507" s="153"/>
      <c r="I507" s="153"/>
      <c r="J507" s="153"/>
      <c r="K507" s="153"/>
      <c r="L507" s="153"/>
      <c r="M507" s="153"/>
      <c r="N507" s="153"/>
      <c r="O507" s="153"/>
      <c r="P507" s="153"/>
      <c r="Q507" s="158"/>
    </row>
    <row r="508" spans="1:17" s="146" customFormat="1" x14ac:dyDescent="0.25">
      <c r="A508" s="151"/>
      <c r="B508" s="154"/>
      <c r="C508" s="154"/>
      <c r="D508" s="154"/>
      <c r="E508" s="154"/>
      <c r="F508" s="153"/>
      <c r="G508" s="153"/>
      <c r="H508" s="153"/>
      <c r="I508" s="153"/>
      <c r="J508" s="153"/>
      <c r="K508" s="153"/>
      <c r="L508" s="153"/>
      <c r="M508" s="153"/>
      <c r="N508" s="153"/>
      <c r="O508" s="153"/>
      <c r="P508" s="153"/>
      <c r="Q508" s="158"/>
    </row>
    <row r="509" spans="1:17" s="146" customFormat="1" x14ac:dyDescent="0.25">
      <c r="A509" s="151"/>
      <c r="B509" s="154"/>
      <c r="C509" s="154"/>
      <c r="D509" s="154"/>
      <c r="E509" s="154"/>
      <c r="F509" s="153"/>
      <c r="G509" s="153"/>
      <c r="H509" s="153"/>
      <c r="I509" s="153"/>
      <c r="J509" s="153"/>
      <c r="K509" s="153"/>
      <c r="L509" s="153"/>
      <c r="M509" s="153"/>
      <c r="N509" s="153"/>
      <c r="O509" s="153"/>
      <c r="P509" s="153"/>
      <c r="Q509" s="158"/>
    </row>
    <row r="510" spans="1:17" s="146" customFormat="1" x14ac:dyDescent="0.25">
      <c r="A510" s="151"/>
      <c r="B510" s="154"/>
      <c r="C510" s="154"/>
      <c r="D510" s="154"/>
      <c r="E510" s="154"/>
      <c r="F510" s="153"/>
      <c r="G510" s="153"/>
      <c r="H510" s="153"/>
      <c r="I510" s="153"/>
      <c r="J510" s="153"/>
      <c r="K510" s="153"/>
      <c r="L510" s="153"/>
      <c r="M510" s="153"/>
      <c r="N510" s="153"/>
      <c r="O510" s="153"/>
      <c r="P510" s="153"/>
      <c r="Q510" s="158"/>
    </row>
    <row r="511" spans="1:17" s="146" customFormat="1" x14ac:dyDescent="0.25">
      <c r="A511" s="151"/>
      <c r="B511" s="154"/>
      <c r="C511" s="154"/>
      <c r="D511" s="154"/>
      <c r="E511" s="154"/>
      <c r="F511" s="153"/>
      <c r="G511" s="153"/>
      <c r="H511" s="153"/>
      <c r="I511" s="153"/>
      <c r="J511" s="153"/>
      <c r="K511" s="153"/>
      <c r="L511" s="153"/>
      <c r="M511" s="153"/>
      <c r="N511" s="153"/>
      <c r="O511" s="153"/>
      <c r="P511" s="153"/>
      <c r="Q511" s="158"/>
    </row>
    <row r="512" spans="1:17" s="146" customFormat="1" x14ac:dyDescent="0.25">
      <c r="A512" s="151"/>
      <c r="B512" s="154"/>
      <c r="C512" s="154"/>
      <c r="D512" s="154"/>
      <c r="E512" s="154"/>
      <c r="F512" s="153"/>
      <c r="G512" s="153"/>
      <c r="H512" s="153"/>
      <c r="I512" s="153"/>
      <c r="J512" s="153"/>
      <c r="K512" s="153"/>
      <c r="L512" s="153"/>
      <c r="M512" s="153"/>
      <c r="N512" s="153"/>
      <c r="O512" s="153"/>
      <c r="P512" s="153"/>
      <c r="Q512" s="158"/>
    </row>
    <row r="513" spans="1:17" s="146" customFormat="1" x14ac:dyDescent="0.25">
      <c r="A513" s="151"/>
      <c r="B513" s="154"/>
      <c r="C513" s="154"/>
      <c r="D513" s="154"/>
      <c r="E513" s="154"/>
      <c r="F513" s="153"/>
      <c r="G513" s="153"/>
      <c r="H513" s="153"/>
      <c r="I513" s="153"/>
      <c r="J513" s="153"/>
      <c r="K513" s="153"/>
      <c r="L513" s="153"/>
      <c r="M513" s="153"/>
      <c r="N513" s="153"/>
      <c r="O513" s="153"/>
      <c r="P513" s="153"/>
      <c r="Q513" s="158"/>
    </row>
    <row r="514" spans="1:17" s="146" customFormat="1" x14ac:dyDescent="0.25">
      <c r="A514" s="151"/>
      <c r="B514" s="154"/>
      <c r="C514" s="154"/>
      <c r="D514" s="154"/>
      <c r="E514" s="154"/>
      <c r="F514" s="153"/>
      <c r="G514" s="153"/>
      <c r="H514" s="153"/>
      <c r="I514" s="153"/>
      <c r="J514" s="153"/>
      <c r="K514" s="153"/>
      <c r="L514" s="153"/>
      <c r="M514" s="153"/>
      <c r="N514" s="153"/>
      <c r="O514" s="153"/>
      <c r="P514" s="153"/>
      <c r="Q514" s="158"/>
    </row>
    <row r="515" spans="1:17" s="146" customFormat="1" x14ac:dyDescent="0.25">
      <c r="A515" s="151"/>
      <c r="B515" s="154"/>
      <c r="C515" s="154"/>
      <c r="D515" s="154"/>
      <c r="E515" s="154"/>
      <c r="F515" s="153"/>
      <c r="G515" s="153"/>
      <c r="H515" s="153"/>
      <c r="I515" s="153"/>
      <c r="J515" s="153"/>
      <c r="K515" s="153"/>
      <c r="L515" s="153"/>
      <c r="M515" s="153"/>
      <c r="N515" s="153"/>
      <c r="O515" s="153"/>
      <c r="P515" s="153"/>
      <c r="Q515" s="158"/>
    </row>
    <row r="516" spans="1:17" s="146" customFormat="1" x14ac:dyDescent="0.25">
      <c r="A516" s="151"/>
      <c r="B516" s="154"/>
      <c r="C516" s="154"/>
      <c r="D516" s="154"/>
      <c r="E516" s="154"/>
      <c r="F516" s="153"/>
      <c r="G516" s="153"/>
      <c r="H516" s="153"/>
      <c r="I516" s="153"/>
      <c r="J516" s="153"/>
      <c r="K516" s="153"/>
      <c r="L516" s="153"/>
      <c r="M516" s="153"/>
      <c r="N516" s="153"/>
      <c r="O516" s="153"/>
      <c r="P516" s="153"/>
      <c r="Q516" s="158"/>
    </row>
    <row r="517" spans="1:17" s="146" customFormat="1" x14ac:dyDescent="0.25">
      <c r="A517" s="151"/>
      <c r="B517" s="154"/>
      <c r="C517" s="154"/>
      <c r="D517" s="154"/>
      <c r="E517" s="154"/>
      <c r="F517" s="153"/>
      <c r="G517" s="153"/>
      <c r="H517" s="153"/>
      <c r="I517" s="153"/>
      <c r="J517" s="153"/>
      <c r="K517" s="153"/>
      <c r="L517" s="153"/>
      <c r="M517" s="153"/>
      <c r="N517" s="153"/>
      <c r="O517" s="153"/>
      <c r="P517" s="153"/>
      <c r="Q517" s="158"/>
    </row>
    <row r="518" spans="1:17" s="146" customFormat="1" x14ac:dyDescent="0.25">
      <c r="A518" s="151"/>
      <c r="B518" s="154"/>
      <c r="C518" s="154"/>
      <c r="D518" s="154"/>
      <c r="E518" s="154"/>
      <c r="F518" s="153"/>
      <c r="G518" s="153"/>
      <c r="H518" s="153"/>
      <c r="I518" s="153"/>
      <c r="J518" s="153"/>
      <c r="K518" s="153"/>
      <c r="L518" s="153"/>
      <c r="M518" s="153"/>
      <c r="N518" s="153"/>
      <c r="O518" s="153"/>
      <c r="P518" s="153"/>
      <c r="Q518" s="158"/>
    </row>
    <row r="519" spans="1:17" s="146" customFormat="1" x14ac:dyDescent="0.25">
      <c r="A519" s="151"/>
      <c r="B519" s="154"/>
      <c r="C519" s="154"/>
      <c r="D519" s="154"/>
      <c r="E519" s="154"/>
      <c r="F519" s="153"/>
      <c r="G519" s="153"/>
      <c r="H519" s="153"/>
      <c r="I519" s="153"/>
      <c r="J519" s="153"/>
      <c r="K519" s="153"/>
      <c r="L519" s="153"/>
      <c r="M519" s="153"/>
      <c r="N519" s="153"/>
      <c r="O519" s="153"/>
      <c r="P519" s="153"/>
      <c r="Q519" s="158"/>
    </row>
    <row r="520" spans="1:17" s="146" customFormat="1" x14ac:dyDescent="0.25">
      <c r="A520" s="151"/>
      <c r="B520" s="154"/>
      <c r="C520" s="154"/>
      <c r="D520" s="154"/>
      <c r="E520" s="154"/>
      <c r="F520" s="153"/>
      <c r="G520" s="153"/>
      <c r="H520" s="153"/>
      <c r="I520" s="153"/>
      <c r="J520" s="153"/>
      <c r="K520" s="153"/>
      <c r="L520" s="153"/>
      <c r="M520" s="153"/>
      <c r="N520" s="153"/>
      <c r="O520" s="153"/>
      <c r="P520" s="153"/>
      <c r="Q520" s="158"/>
    </row>
    <row r="521" spans="1:17" s="146" customFormat="1" x14ac:dyDescent="0.25">
      <c r="A521" s="151"/>
      <c r="B521" s="154"/>
      <c r="C521" s="154"/>
      <c r="D521" s="154"/>
      <c r="E521" s="154"/>
      <c r="F521" s="153"/>
      <c r="G521" s="153"/>
      <c r="H521" s="153"/>
      <c r="I521" s="153"/>
      <c r="J521" s="153"/>
      <c r="K521" s="153"/>
      <c r="L521" s="153"/>
      <c r="M521" s="153"/>
      <c r="N521" s="153"/>
      <c r="O521" s="153"/>
      <c r="P521" s="153"/>
      <c r="Q521" s="158"/>
    </row>
    <row r="522" spans="1:17" s="146" customFormat="1" x14ac:dyDescent="0.25">
      <c r="A522" s="151"/>
      <c r="B522" s="154"/>
      <c r="C522" s="154"/>
      <c r="D522" s="154"/>
      <c r="E522" s="154"/>
      <c r="F522" s="153"/>
      <c r="G522" s="153"/>
      <c r="H522" s="153"/>
      <c r="I522" s="153"/>
      <c r="J522" s="153"/>
      <c r="K522" s="153"/>
      <c r="L522" s="153"/>
      <c r="M522" s="153"/>
      <c r="N522" s="153"/>
      <c r="O522" s="153"/>
      <c r="P522" s="153"/>
      <c r="Q522" s="158"/>
    </row>
    <row r="523" spans="1:17" s="146" customFormat="1" x14ac:dyDescent="0.25">
      <c r="A523" s="151"/>
      <c r="B523" s="154"/>
      <c r="C523" s="154"/>
      <c r="D523" s="154"/>
      <c r="E523" s="154"/>
      <c r="F523" s="153"/>
      <c r="G523" s="153"/>
      <c r="H523" s="153"/>
      <c r="I523" s="153"/>
      <c r="J523" s="153"/>
      <c r="K523" s="153"/>
      <c r="L523" s="153"/>
      <c r="M523" s="153"/>
      <c r="N523" s="153"/>
      <c r="O523" s="153"/>
      <c r="P523" s="153"/>
      <c r="Q523" s="158"/>
    </row>
    <row r="524" spans="1:17" s="146" customFormat="1" x14ac:dyDescent="0.25">
      <c r="A524" s="151"/>
      <c r="B524" s="154"/>
      <c r="C524" s="154"/>
      <c r="D524" s="154"/>
      <c r="E524" s="154"/>
      <c r="F524" s="153"/>
      <c r="G524" s="153"/>
      <c r="H524" s="153"/>
      <c r="I524" s="153"/>
      <c r="J524" s="153"/>
      <c r="K524" s="153"/>
      <c r="L524" s="153"/>
      <c r="M524" s="153"/>
      <c r="N524" s="153"/>
      <c r="O524" s="153"/>
      <c r="P524" s="153"/>
      <c r="Q524" s="158"/>
    </row>
    <row r="525" spans="1:17" s="146" customFormat="1" x14ac:dyDescent="0.25">
      <c r="A525" s="151"/>
      <c r="B525" s="154"/>
      <c r="C525" s="154"/>
      <c r="D525" s="154"/>
      <c r="E525" s="154"/>
      <c r="F525" s="153"/>
      <c r="G525" s="153"/>
      <c r="H525" s="153"/>
      <c r="I525" s="153"/>
      <c r="J525" s="153"/>
      <c r="K525" s="153"/>
      <c r="L525" s="153"/>
      <c r="M525" s="153"/>
      <c r="N525" s="153"/>
      <c r="O525" s="153"/>
      <c r="P525" s="153"/>
      <c r="Q525" s="158"/>
    </row>
    <row r="526" spans="1:17" s="146" customFormat="1" x14ac:dyDescent="0.25">
      <c r="A526" s="151"/>
      <c r="B526" s="154"/>
      <c r="C526" s="154"/>
      <c r="D526" s="154"/>
      <c r="E526" s="154"/>
      <c r="F526" s="153"/>
      <c r="G526" s="153"/>
      <c r="H526" s="153"/>
      <c r="I526" s="153"/>
      <c r="J526" s="153"/>
      <c r="K526" s="153"/>
      <c r="L526" s="153"/>
      <c r="M526" s="153"/>
      <c r="N526" s="153"/>
      <c r="O526" s="153"/>
      <c r="P526" s="153"/>
      <c r="Q526" s="158"/>
    </row>
    <row r="527" spans="1:17" s="146" customFormat="1" x14ac:dyDescent="0.25">
      <c r="A527" s="151"/>
      <c r="B527" s="154"/>
      <c r="C527" s="154"/>
      <c r="D527" s="154"/>
      <c r="E527" s="154"/>
      <c r="F527" s="153"/>
      <c r="G527" s="153"/>
      <c r="H527" s="153"/>
      <c r="I527" s="153"/>
      <c r="J527" s="153"/>
      <c r="K527" s="153"/>
      <c r="L527" s="153"/>
      <c r="M527" s="153"/>
      <c r="N527" s="153"/>
      <c r="O527" s="153"/>
      <c r="P527" s="153"/>
      <c r="Q527" s="158"/>
    </row>
    <row r="528" spans="1:17" s="146" customFormat="1" x14ac:dyDescent="0.25">
      <c r="A528" s="151"/>
      <c r="B528" s="154"/>
      <c r="C528" s="154"/>
      <c r="D528" s="154"/>
      <c r="E528" s="154"/>
      <c r="F528" s="153"/>
      <c r="G528" s="153"/>
      <c r="H528" s="153"/>
      <c r="I528" s="153"/>
      <c r="J528" s="153"/>
      <c r="K528" s="153"/>
      <c r="L528" s="153"/>
      <c r="M528" s="153"/>
      <c r="N528" s="153"/>
      <c r="O528" s="153"/>
      <c r="P528" s="153"/>
      <c r="Q528" s="158"/>
    </row>
    <row r="529" spans="1:17" s="146" customFormat="1" x14ac:dyDescent="0.25">
      <c r="A529" s="151"/>
      <c r="B529" s="154"/>
      <c r="C529" s="154"/>
      <c r="D529" s="154"/>
      <c r="E529" s="154"/>
      <c r="F529" s="153"/>
      <c r="G529" s="153"/>
      <c r="H529" s="153"/>
      <c r="I529" s="153"/>
      <c r="J529" s="153"/>
      <c r="K529" s="153"/>
      <c r="L529" s="153"/>
      <c r="M529" s="153"/>
      <c r="N529" s="153"/>
      <c r="O529" s="153"/>
      <c r="P529" s="153"/>
      <c r="Q529" s="158"/>
    </row>
    <row r="530" spans="1:17" s="146" customFormat="1" x14ac:dyDescent="0.25">
      <c r="A530" s="151"/>
      <c r="B530" s="154"/>
      <c r="C530" s="154"/>
      <c r="D530" s="154"/>
      <c r="E530" s="154"/>
      <c r="F530" s="153"/>
      <c r="G530" s="153"/>
      <c r="H530" s="153"/>
      <c r="I530" s="153"/>
      <c r="J530" s="153"/>
      <c r="K530" s="153"/>
      <c r="L530" s="153"/>
      <c r="M530" s="153"/>
      <c r="N530" s="153"/>
      <c r="O530" s="153"/>
      <c r="P530" s="153"/>
      <c r="Q530" s="158"/>
    </row>
    <row r="531" spans="1:17" s="146" customFormat="1" x14ac:dyDescent="0.25">
      <c r="A531" s="151"/>
      <c r="B531" s="154"/>
      <c r="C531" s="154"/>
      <c r="D531" s="154"/>
      <c r="E531" s="154"/>
      <c r="F531" s="153"/>
      <c r="G531" s="153"/>
      <c r="H531" s="153"/>
      <c r="I531" s="153"/>
      <c r="J531" s="153"/>
      <c r="K531" s="153"/>
      <c r="L531" s="153"/>
      <c r="M531" s="153"/>
      <c r="N531" s="153"/>
      <c r="O531" s="153"/>
      <c r="P531" s="153"/>
      <c r="Q531" s="158"/>
    </row>
    <row r="532" spans="1:17" s="146" customFormat="1" x14ac:dyDescent="0.25">
      <c r="A532" s="151"/>
      <c r="B532" s="154"/>
      <c r="C532" s="154"/>
      <c r="D532" s="154"/>
      <c r="E532" s="154"/>
      <c r="F532" s="153"/>
      <c r="G532" s="153"/>
      <c r="H532" s="153"/>
      <c r="I532" s="153"/>
      <c r="J532" s="153"/>
      <c r="K532" s="153"/>
      <c r="L532" s="153"/>
      <c r="M532" s="153"/>
      <c r="N532" s="153"/>
      <c r="O532" s="153"/>
      <c r="P532" s="153"/>
      <c r="Q532" s="158"/>
    </row>
    <row r="533" spans="1:17" s="146" customFormat="1" x14ac:dyDescent="0.25">
      <c r="A533" s="151"/>
      <c r="B533" s="154"/>
      <c r="C533" s="154"/>
      <c r="D533" s="154"/>
      <c r="E533" s="154"/>
      <c r="F533" s="153"/>
      <c r="G533" s="153"/>
      <c r="H533" s="153"/>
      <c r="I533" s="153"/>
      <c r="J533" s="153"/>
      <c r="K533" s="153"/>
      <c r="L533" s="153"/>
      <c r="M533" s="153"/>
      <c r="N533" s="153"/>
      <c r="O533" s="153"/>
      <c r="P533" s="153"/>
      <c r="Q533" s="158"/>
    </row>
    <row r="534" spans="1:17" s="146" customFormat="1" x14ac:dyDescent="0.25">
      <c r="A534" s="151"/>
      <c r="B534" s="154"/>
      <c r="C534" s="154"/>
      <c r="D534" s="154"/>
      <c r="E534" s="154"/>
      <c r="F534" s="153"/>
      <c r="G534" s="153"/>
      <c r="H534" s="153"/>
      <c r="I534" s="153"/>
      <c r="J534" s="153"/>
      <c r="K534" s="153"/>
      <c r="L534" s="153"/>
      <c r="M534" s="153"/>
      <c r="N534" s="153"/>
      <c r="O534" s="153"/>
      <c r="P534" s="153"/>
      <c r="Q534" s="158"/>
    </row>
    <row r="535" spans="1:17" s="146" customFormat="1" x14ac:dyDescent="0.25">
      <c r="A535" s="151"/>
      <c r="B535" s="154"/>
      <c r="C535" s="154"/>
      <c r="D535" s="154"/>
      <c r="E535" s="154"/>
      <c r="F535" s="153"/>
      <c r="G535" s="153"/>
      <c r="H535" s="153"/>
      <c r="I535" s="153"/>
      <c r="J535" s="153"/>
      <c r="K535" s="153"/>
      <c r="L535" s="153"/>
      <c r="M535" s="153"/>
      <c r="N535" s="153"/>
      <c r="O535" s="153"/>
      <c r="P535" s="153"/>
      <c r="Q535" s="158"/>
    </row>
    <row r="536" spans="1:17" s="146" customFormat="1" x14ac:dyDescent="0.25">
      <c r="A536" s="151"/>
      <c r="B536" s="154"/>
      <c r="C536" s="154"/>
      <c r="D536" s="154"/>
      <c r="E536" s="154"/>
      <c r="F536" s="153"/>
      <c r="G536" s="153"/>
      <c r="H536" s="153"/>
      <c r="I536" s="153"/>
      <c r="J536" s="153"/>
      <c r="K536" s="153"/>
      <c r="L536" s="153"/>
      <c r="M536" s="153"/>
      <c r="N536" s="153"/>
      <c r="O536" s="153"/>
      <c r="P536" s="153"/>
      <c r="Q536" s="158"/>
    </row>
    <row r="537" spans="1:17" s="146" customFormat="1" x14ac:dyDescent="0.25">
      <c r="A537" s="151"/>
      <c r="B537" s="154"/>
      <c r="C537" s="154"/>
      <c r="D537" s="154"/>
      <c r="E537" s="154"/>
      <c r="F537" s="153"/>
      <c r="G537" s="153"/>
      <c r="H537" s="153"/>
      <c r="I537" s="153"/>
      <c r="J537" s="153"/>
      <c r="K537" s="153"/>
      <c r="L537" s="153"/>
      <c r="M537" s="153"/>
      <c r="N537" s="153"/>
      <c r="O537" s="153"/>
      <c r="P537" s="153"/>
      <c r="Q537" s="158"/>
    </row>
    <row r="538" spans="1:17" s="146" customFormat="1" x14ac:dyDescent="0.25">
      <c r="A538" s="151"/>
      <c r="B538" s="154"/>
      <c r="C538" s="154"/>
      <c r="D538" s="154"/>
      <c r="E538" s="154"/>
      <c r="F538" s="153"/>
      <c r="G538" s="153"/>
      <c r="H538" s="153"/>
      <c r="I538" s="153"/>
      <c r="J538" s="153"/>
      <c r="K538" s="153"/>
      <c r="L538" s="153"/>
      <c r="M538" s="153"/>
      <c r="N538" s="153"/>
      <c r="O538" s="153"/>
      <c r="P538" s="153"/>
      <c r="Q538" s="158"/>
    </row>
    <row r="539" spans="1:17" s="146" customFormat="1" x14ac:dyDescent="0.25">
      <c r="A539" s="151"/>
      <c r="B539" s="154"/>
      <c r="C539" s="154"/>
      <c r="D539" s="154"/>
      <c r="E539" s="154"/>
      <c r="F539" s="153"/>
      <c r="G539" s="153"/>
      <c r="H539" s="153"/>
      <c r="I539" s="153"/>
      <c r="J539" s="153"/>
      <c r="K539" s="153"/>
      <c r="L539" s="153"/>
      <c r="M539" s="153"/>
      <c r="N539" s="153"/>
      <c r="O539" s="153"/>
      <c r="P539" s="153"/>
      <c r="Q539" s="158"/>
    </row>
    <row r="540" spans="1:17" s="146" customFormat="1" x14ac:dyDescent="0.25">
      <c r="A540" s="151"/>
      <c r="B540" s="154"/>
      <c r="C540" s="154"/>
      <c r="D540" s="154"/>
      <c r="E540" s="154"/>
      <c r="F540" s="153"/>
      <c r="G540" s="153"/>
      <c r="H540" s="153"/>
      <c r="I540" s="153"/>
      <c r="J540" s="153"/>
      <c r="K540" s="153"/>
      <c r="L540" s="153"/>
      <c r="M540" s="153"/>
      <c r="N540" s="153"/>
      <c r="O540" s="153"/>
      <c r="P540" s="153"/>
      <c r="Q540" s="158"/>
    </row>
    <row r="541" spans="1:17" s="146" customFormat="1" x14ac:dyDescent="0.25">
      <c r="A541" s="151"/>
      <c r="B541" s="154"/>
      <c r="C541" s="154"/>
      <c r="D541" s="154"/>
      <c r="E541" s="154"/>
      <c r="F541" s="153"/>
      <c r="G541" s="153"/>
      <c r="H541" s="153"/>
      <c r="I541" s="153"/>
      <c r="J541" s="153"/>
      <c r="K541" s="153"/>
      <c r="L541" s="153"/>
      <c r="M541" s="153"/>
      <c r="N541" s="153"/>
      <c r="O541" s="153"/>
      <c r="P541" s="153"/>
      <c r="Q541" s="158"/>
    </row>
    <row r="542" spans="1:17" s="146" customFormat="1" x14ac:dyDescent="0.25">
      <c r="A542" s="151"/>
      <c r="B542" s="154"/>
      <c r="C542" s="154"/>
      <c r="D542" s="154"/>
      <c r="E542" s="154"/>
      <c r="F542" s="153"/>
      <c r="G542" s="153"/>
      <c r="H542" s="153"/>
      <c r="I542" s="153"/>
      <c r="J542" s="153"/>
      <c r="K542" s="153"/>
      <c r="L542" s="153"/>
      <c r="M542" s="153"/>
      <c r="N542" s="153"/>
      <c r="O542" s="153"/>
      <c r="P542" s="153"/>
      <c r="Q542" s="158"/>
    </row>
    <row r="543" spans="1:17" s="146" customFormat="1" x14ac:dyDescent="0.25">
      <c r="A543" s="151"/>
      <c r="B543" s="154"/>
      <c r="C543" s="154"/>
      <c r="D543" s="154"/>
      <c r="E543" s="154"/>
      <c r="F543" s="153"/>
      <c r="G543" s="153"/>
      <c r="H543" s="153"/>
      <c r="I543" s="153"/>
      <c r="J543" s="153"/>
      <c r="K543" s="153"/>
      <c r="L543" s="153"/>
      <c r="M543" s="153"/>
      <c r="N543" s="153"/>
      <c r="O543" s="153"/>
      <c r="P543" s="153"/>
      <c r="Q543" s="158"/>
    </row>
    <row r="544" spans="1:17" s="146" customFormat="1" x14ac:dyDescent="0.25">
      <c r="A544" s="151"/>
      <c r="B544" s="154"/>
      <c r="C544" s="154"/>
      <c r="D544" s="154"/>
      <c r="E544" s="154"/>
      <c r="F544" s="153"/>
      <c r="G544" s="153"/>
      <c r="H544" s="153"/>
      <c r="I544" s="153"/>
      <c r="J544" s="153"/>
      <c r="K544" s="153"/>
      <c r="L544" s="153"/>
      <c r="M544" s="153"/>
      <c r="N544" s="153"/>
      <c r="O544" s="153"/>
      <c r="P544" s="153"/>
      <c r="Q544" s="158"/>
    </row>
    <row r="545" spans="1:17" s="146" customFormat="1" x14ac:dyDescent="0.25">
      <c r="A545" s="151"/>
      <c r="B545" s="154"/>
      <c r="C545" s="154"/>
      <c r="D545" s="154"/>
      <c r="E545" s="154"/>
      <c r="F545" s="153"/>
      <c r="G545" s="153"/>
      <c r="H545" s="153"/>
      <c r="I545" s="153"/>
      <c r="J545" s="153"/>
      <c r="K545" s="153"/>
      <c r="L545" s="153"/>
      <c r="M545" s="153"/>
      <c r="N545" s="153"/>
      <c r="O545" s="153"/>
      <c r="P545" s="153"/>
      <c r="Q545" s="158"/>
    </row>
    <row r="546" spans="1:17" s="146" customFormat="1" x14ac:dyDescent="0.25">
      <c r="A546" s="151"/>
      <c r="B546" s="154"/>
      <c r="C546" s="154"/>
      <c r="D546" s="154"/>
      <c r="E546" s="154"/>
      <c r="F546" s="153"/>
      <c r="G546" s="153"/>
      <c r="H546" s="153"/>
      <c r="I546" s="153"/>
      <c r="J546" s="153"/>
      <c r="K546" s="153"/>
      <c r="L546" s="153"/>
      <c r="M546" s="153"/>
      <c r="N546" s="153"/>
      <c r="O546" s="153"/>
      <c r="P546" s="153"/>
      <c r="Q546" s="158"/>
    </row>
    <row r="547" spans="1:17" s="146" customFormat="1" x14ac:dyDescent="0.25">
      <c r="A547" s="151"/>
      <c r="B547" s="154"/>
      <c r="C547" s="154"/>
      <c r="D547" s="154"/>
      <c r="E547" s="154"/>
      <c r="F547" s="153"/>
      <c r="G547" s="153"/>
      <c r="H547" s="153"/>
      <c r="I547" s="153"/>
      <c r="J547" s="153"/>
      <c r="K547" s="153"/>
      <c r="L547" s="153"/>
      <c r="M547" s="153"/>
      <c r="N547" s="153"/>
      <c r="O547" s="153"/>
      <c r="P547" s="153"/>
      <c r="Q547" s="158"/>
    </row>
    <row r="548" spans="1:17" s="146" customFormat="1" x14ac:dyDescent="0.25">
      <c r="A548" s="151"/>
      <c r="B548" s="154"/>
      <c r="C548" s="154"/>
      <c r="D548" s="154"/>
      <c r="E548" s="154"/>
      <c r="F548" s="153"/>
      <c r="G548" s="153"/>
      <c r="H548" s="153"/>
      <c r="I548" s="153"/>
      <c r="J548" s="153"/>
      <c r="K548" s="153"/>
      <c r="L548" s="153"/>
      <c r="M548" s="153"/>
      <c r="N548" s="153"/>
      <c r="O548" s="153"/>
      <c r="P548" s="153"/>
      <c r="Q548" s="158"/>
    </row>
    <row r="549" spans="1:17" s="146" customFormat="1" x14ac:dyDescent="0.25">
      <c r="A549" s="151"/>
      <c r="B549" s="154"/>
      <c r="C549" s="154"/>
      <c r="D549" s="154"/>
      <c r="E549" s="154"/>
      <c r="F549" s="153"/>
      <c r="G549" s="153"/>
      <c r="H549" s="153"/>
      <c r="I549" s="153"/>
      <c r="J549" s="153"/>
      <c r="K549" s="153"/>
      <c r="L549" s="153"/>
      <c r="M549" s="153"/>
      <c r="N549" s="153"/>
      <c r="O549" s="153"/>
      <c r="P549" s="153"/>
      <c r="Q549" s="158"/>
    </row>
    <row r="550" spans="1:17" s="146" customFormat="1" x14ac:dyDescent="0.25">
      <c r="A550" s="151"/>
      <c r="B550" s="154"/>
      <c r="C550" s="154"/>
      <c r="D550" s="154"/>
      <c r="E550" s="154"/>
      <c r="F550" s="153"/>
      <c r="G550" s="153"/>
      <c r="H550" s="153"/>
      <c r="I550" s="153"/>
      <c r="J550" s="153"/>
      <c r="K550" s="153"/>
      <c r="L550" s="153"/>
      <c r="M550" s="153"/>
      <c r="N550" s="153"/>
      <c r="O550" s="153"/>
      <c r="P550" s="153"/>
      <c r="Q550" s="158"/>
    </row>
    <row r="551" spans="1:17" s="146" customFormat="1" x14ac:dyDescent="0.25">
      <c r="A551" s="151"/>
      <c r="B551" s="154"/>
      <c r="C551" s="154"/>
      <c r="D551" s="154"/>
      <c r="E551" s="154"/>
      <c r="F551" s="153"/>
      <c r="G551" s="153"/>
      <c r="H551" s="153"/>
      <c r="I551" s="153"/>
      <c r="J551" s="153"/>
      <c r="K551" s="153"/>
      <c r="L551" s="153"/>
      <c r="M551" s="153"/>
      <c r="N551" s="153"/>
      <c r="O551" s="153"/>
      <c r="P551" s="153"/>
      <c r="Q551" s="158"/>
    </row>
    <row r="552" spans="1:17" s="146" customFormat="1" x14ac:dyDescent="0.25">
      <c r="A552" s="151"/>
      <c r="B552" s="154"/>
      <c r="C552" s="154"/>
      <c r="D552" s="154"/>
      <c r="E552" s="154"/>
      <c r="F552" s="153"/>
      <c r="G552" s="153"/>
      <c r="H552" s="153"/>
      <c r="I552" s="153"/>
      <c r="J552" s="153"/>
      <c r="K552" s="153"/>
      <c r="L552" s="153"/>
      <c r="M552" s="153"/>
      <c r="N552" s="153"/>
      <c r="O552" s="153"/>
      <c r="P552" s="153"/>
      <c r="Q552" s="158"/>
    </row>
    <row r="553" spans="1:17" s="146" customFormat="1" x14ac:dyDescent="0.25">
      <c r="A553" s="151"/>
      <c r="B553" s="154"/>
      <c r="C553" s="154"/>
      <c r="D553" s="154"/>
      <c r="E553" s="154"/>
      <c r="F553" s="153"/>
      <c r="G553" s="153"/>
      <c r="H553" s="153"/>
      <c r="I553" s="153"/>
      <c r="J553" s="153"/>
      <c r="K553" s="153"/>
      <c r="L553" s="153"/>
      <c r="M553" s="153"/>
      <c r="N553" s="153"/>
      <c r="O553" s="153"/>
      <c r="P553" s="153"/>
      <c r="Q553" s="158"/>
    </row>
    <row r="554" spans="1:17" s="146" customFormat="1" x14ac:dyDescent="0.25">
      <c r="A554" s="151"/>
      <c r="B554" s="154"/>
      <c r="C554" s="154"/>
      <c r="D554" s="154"/>
      <c r="E554" s="154"/>
      <c r="F554" s="153"/>
      <c r="G554" s="153"/>
      <c r="H554" s="153"/>
      <c r="I554" s="153"/>
      <c r="J554" s="153"/>
      <c r="K554" s="153"/>
      <c r="L554" s="153"/>
      <c r="M554" s="153"/>
      <c r="N554" s="153"/>
      <c r="O554" s="153"/>
      <c r="P554" s="153"/>
      <c r="Q554" s="158"/>
    </row>
    <row r="555" spans="1:17" s="146" customFormat="1" x14ac:dyDescent="0.25">
      <c r="A555" s="151"/>
      <c r="B555" s="154"/>
      <c r="C555" s="154"/>
      <c r="D555" s="154"/>
      <c r="E555" s="154"/>
      <c r="F555" s="153"/>
      <c r="G555" s="153"/>
      <c r="H555" s="153"/>
      <c r="I555" s="153"/>
      <c r="J555" s="153"/>
      <c r="K555" s="153"/>
      <c r="L555" s="153"/>
      <c r="M555" s="153"/>
      <c r="N555" s="153"/>
      <c r="O555" s="153"/>
      <c r="P555" s="153"/>
      <c r="Q555" s="158"/>
    </row>
    <row r="556" spans="1:17" s="146" customFormat="1" x14ac:dyDescent="0.25">
      <c r="A556" s="151"/>
      <c r="B556" s="154"/>
      <c r="C556" s="154"/>
      <c r="D556" s="154"/>
      <c r="E556" s="154"/>
      <c r="F556" s="153"/>
      <c r="G556" s="153"/>
      <c r="H556" s="153"/>
      <c r="I556" s="153"/>
      <c r="J556" s="153"/>
      <c r="K556" s="153"/>
      <c r="L556" s="153"/>
      <c r="M556" s="153"/>
      <c r="N556" s="153"/>
      <c r="O556" s="153"/>
      <c r="P556" s="153"/>
      <c r="Q556" s="158"/>
    </row>
    <row r="557" spans="1:17" s="146" customFormat="1" x14ac:dyDescent="0.25">
      <c r="A557" s="151"/>
      <c r="B557" s="154"/>
      <c r="C557" s="154"/>
      <c r="D557" s="154"/>
      <c r="E557" s="154"/>
      <c r="F557" s="153"/>
      <c r="G557" s="153"/>
      <c r="H557" s="153"/>
      <c r="I557" s="153"/>
      <c r="J557" s="153"/>
      <c r="K557" s="153"/>
      <c r="L557" s="153"/>
      <c r="M557" s="153"/>
      <c r="N557" s="153"/>
      <c r="O557" s="153"/>
      <c r="P557" s="153"/>
      <c r="Q557" s="158"/>
    </row>
    <row r="558" spans="1:17" s="146" customFormat="1" x14ac:dyDescent="0.25">
      <c r="A558" s="151"/>
      <c r="B558" s="154"/>
      <c r="C558" s="154"/>
      <c r="D558" s="154"/>
      <c r="E558" s="154"/>
      <c r="F558" s="153"/>
      <c r="G558" s="153"/>
      <c r="H558" s="153"/>
      <c r="I558" s="153"/>
      <c r="J558" s="153"/>
      <c r="K558" s="153"/>
      <c r="L558" s="153"/>
      <c r="M558" s="153"/>
      <c r="N558" s="153"/>
      <c r="O558" s="153"/>
      <c r="P558" s="153"/>
      <c r="Q558" s="158"/>
    </row>
    <row r="559" spans="1:17" s="146" customFormat="1" x14ac:dyDescent="0.25">
      <c r="A559" s="151"/>
      <c r="B559" s="154"/>
      <c r="C559" s="154"/>
      <c r="D559" s="154"/>
      <c r="E559" s="154"/>
      <c r="F559" s="153"/>
      <c r="G559" s="153"/>
      <c r="H559" s="153"/>
      <c r="I559" s="153"/>
      <c r="J559" s="153"/>
      <c r="K559" s="153"/>
      <c r="L559" s="153"/>
      <c r="M559" s="153"/>
      <c r="N559" s="153"/>
      <c r="O559" s="153"/>
      <c r="P559" s="153"/>
      <c r="Q559" s="158"/>
    </row>
    <row r="560" spans="1:17" s="146" customFormat="1" x14ac:dyDescent="0.25">
      <c r="A560" s="151"/>
      <c r="B560" s="154"/>
      <c r="C560" s="154"/>
      <c r="D560" s="154"/>
      <c r="E560" s="154"/>
      <c r="F560" s="153"/>
      <c r="G560" s="153"/>
      <c r="H560" s="153"/>
      <c r="I560" s="153"/>
      <c r="J560" s="153"/>
      <c r="K560" s="153"/>
      <c r="L560" s="153"/>
      <c r="M560" s="153"/>
      <c r="N560" s="153"/>
      <c r="O560" s="153"/>
      <c r="P560" s="153"/>
      <c r="Q560" s="158"/>
    </row>
    <row r="561" spans="1:17" s="146" customFormat="1" x14ac:dyDescent="0.25">
      <c r="A561" s="151"/>
      <c r="B561" s="154"/>
      <c r="C561" s="154"/>
      <c r="D561" s="154"/>
      <c r="E561" s="154"/>
      <c r="F561" s="153"/>
      <c r="G561" s="153"/>
      <c r="H561" s="153"/>
      <c r="I561" s="153"/>
      <c r="J561" s="153"/>
      <c r="K561" s="153"/>
      <c r="L561" s="153"/>
      <c r="M561" s="153"/>
      <c r="N561" s="153"/>
      <c r="O561" s="153"/>
      <c r="P561" s="153"/>
      <c r="Q561" s="158"/>
    </row>
    <row r="562" spans="1:17" s="146" customFormat="1" x14ac:dyDescent="0.25">
      <c r="A562" s="151"/>
      <c r="B562" s="154"/>
      <c r="C562" s="154"/>
      <c r="D562" s="154"/>
      <c r="E562" s="154"/>
      <c r="F562" s="153"/>
      <c r="G562" s="153"/>
      <c r="H562" s="153"/>
      <c r="I562" s="153"/>
      <c r="J562" s="153"/>
      <c r="K562" s="153"/>
      <c r="L562" s="153"/>
      <c r="M562" s="153"/>
      <c r="N562" s="153"/>
      <c r="O562" s="153"/>
      <c r="P562" s="153"/>
      <c r="Q562" s="158"/>
    </row>
    <row r="563" spans="1:17" s="146" customFormat="1" x14ac:dyDescent="0.25">
      <c r="A563" s="151"/>
      <c r="B563" s="154"/>
      <c r="C563" s="154"/>
      <c r="D563" s="154"/>
      <c r="E563" s="154"/>
      <c r="F563" s="153"/>
      <c r="G563" s="153"/>
      <c r="H563" s="153"/>
      <c r="I563" s="153"/>
      <c r="J563" s="153"/>
      <c r="K563" s="153"/>
      <c r="L563" s="153"/>
      <c r="M563" s="153"/>
      <c r="N563" s="153"/>
      <c r="O563" s="153"/>
      <c r="P563" s="153"/>
      <c r="Q563" s="158"/>
    </row>
    <row r="564" spans="1:17" s="146" customFormat="1" x14ac:dyDescent="0.25">
      <c r="A564" s="151"/>
      <c r="B564" s="154"/>
      <c r="C564" s="154"/>
      <c r="D564" s="154"/>
      <c r="E564" s="154"/>
      <c r="F564" s="153"/>
      <c r="G564" s="153"/>
      <c r="H564" s="153"/>
      <c r="I564" s="153"/>
      <c r="J564" s="153"/>
      <c r="K564" s="153"/>
      <c r="L564" s="153"/>
      <c r="M564" s="153"/>
      <c r="N564" s="153"/>
      <c r="O564" s="153"/>
      <c r="P564" s="153"/>
      <c r="Q564" s="158"/>
    </row>
    <row r="565" spans="1:17" s="146" customFormat="1" x14ac:dyDescent="0.25">
      <c r="A565" s="151"/>
      <c r="B565" s="154"/>
      <c r="C565" s="154"/>
      <c r="D565" s="154"/>
      <c r="E565" s="154"/>
      <c r="F565" s="153"/>
      <c r="G565" s="153"/>
      <c r="H565" s="153"/>
      <c r="I565" s="153"/>
      <c r="J565" s="153"/>
      <c r="K565" s="153"/>
      <c r="L565" s="153"/>
      <c r="M565" s="153"/>
      <c r="N565" s="153"/>
      <c r="O565" s="153"/>
      <c r="P565" s="153"/>
      <c r="Q565" s="158"/>
    </row>
    <row r="566" spans="1:17" s="146" customFormat="1" x14ac:dyDescent="0.25">
      <c r="A566" s="151"/>
      <c r="B566" s="154"/>
      <c r="C566" s="154"/>
      <c r="D566" s="154"/>
      <c r="E566" s="154"/>
      <c r="F566" s="153"/>
      <c r="G566" s="153"/>
      <c r="H566" s="153"/>
      <c r="I566" s="153"/>
      <c r="J566" s="153"/>
      <c r="K566" s="153"/>
      <c r="L566" s="153"/>
      <c r="M566" s="153"/>
      <c r="N566" s="153"/>
      <c r="O566" s="153"/>
      <c r="P566" s="153"/>
      <c r="Q566" s="158"/>
    </row>
    <row r="567" spans="1:17" s="146" customFormat="1" x14ac:dyDescent="0.25">
      <c r="A567" s="151"/>
      <c r="B567" s="154"/>
      <c r="C567" s="154"/>
      <c r="D567" s="154"/>
      <c r="E567" s="154"/>
      <c r="F567" s="153"/>
      <c r="G567" s="153"/>
      <c r="H567" s="153"/>
      <c r="I567" s="153"/>
      <c r="J567" s="153"/>
      <c r="K567" s="153"/>
      <c r="L567" s="153"/>
      <c r="M567" s="153"/>
      <c r="N567" s="153"/>
      <c r="O567" s="153"/>
      <c r="P567" s="153"/>
      <c r="Q567" s="158"/>
    </row>
    <row r="568" spans="1:17" s="146" customFormat="1" x14ac:dyDescent="0.25">
      <c r="A568" s="151"/>
      <c r="B568" s="154"/>
      <c r="C568" s="154"/>
      <c r="D568" s="154"/>
      <c r="E568" s="154"/>
      <c r="F568" s="153"/>
      <c r="G568" s="153"/>
      <c r="H568" s="153"/>
      <c r="I568" s="153"/>
      <c r="J568" s="153"/>
      <c r="K568" s="153"/>
      <c r="L568" s="153"/>
      <c r="M568" s="153"/>
      <c r="N568" s="153"/>
      <c r="O568" s="153"/>
      <c r="P568" s="153"/>
      <c r="Q568" s="158"/>
    </row>
    <row r="569" spans="1:17" s="146" customFormat="1" x14ac:dyDescent="0.25">
      <c r="A569" s="151"/>
      <c r="B569" s="154"/>
      <c r="C569" s="154"/>
      <c r="D569" s="154"/>
      <c r="E569" s="154"/>
      <c r="F569" s="153"/>
      <c r="G569" s="153"/>
      <c r="H569" s="153"/>
      <c r="I569" s="153"/>
      <c r="J569" s="153"/>
      <c r="K569" s="153"/>
      <c r="L569" s="153"/>
      <c r="M569" s="153"/>
      <c r="N569" s="153"/>
      <c r="O569" s="153"/>
      <c r="P569" s="153"/>
      <c r="Q569" s="158"/>
    </row>
    <row r="570" spans="1:17" s="146" customFormat="1" x14ac:dyDescent="0.25">
      <c r="A570" s="151"/>
      <c r="B570" s="154"/>
      <c r="C570" s="154"/>
      <c r="D570" s="154"/>
      <c r="E570" s="154"/>
      <c r="F570" s="153"/>
      <c r="G570" s="153"/>
      <c r="H570" s="153"/>
      <c r="I570" s="153"/>
      <c r="J570" s="153"/>
      <c r="K570" s="153"/>
      <c r="L570" s="153"/>
      <c r="M570" s="153"/>
      <c r="N570" s="153"/>
      <c r="O570" s="153"/>
      <c r="P570" s="153"/>
      <c r="Q570" s="158"/>
    </row>
    <row r="571" spans="1:17" s="146" customFormat="1" x14ac:dyDescent="0.25">
      <c r="A571" s="151"/>
      <c r="B571" s="154"/>
      <c r="C571" s="154"/>
      <c r="D571" s="154"/>
      <c r="E571" s="154"/>
      <c r="F571" s="153"/>
      <c r="G571" s="153"/>
      <c r="H571" s="153"/>
      <c r="I571" s="153"/>
      <c r="J571" s="153"/>
      <c r="K571" s="153"/>
      <c r="L571" s="153"/>
      <c r="M571" s="153"/>
      <c r="N571" s="153"/>
      <c r="O571" s="153"/>
      <c r="P571" s="153"/>
      <c r="Q571" s="158"/>
    </row>
    <row r="572" spans="1:17" s="146" customFormat="1" x14ac:dyDescent="0.25">
      <c r="A572" s="151"/>
      <c r="B572" s="154"/>
      <c r="C572" s="154"/>
      <c r="D572" s="154"/>
      <c r="E572" s="154"/>
      <c r="F572" s="153"/>
      <c r="G572" s="153"/>
      <c r="H572" s="153"/>
      <c r="I572" s="153"/>
      <c r="J572" s="153"/>
      <c r="K572" s="153"/>
      <c r="L572" s="153"/>
      <c r="M572" s="153"/>
      <c r="N572" s="153"/>
      <c r="O572" s="153"/>
      <c r="P572" s="153"/>
      <c r="Q572" s="158"/>
    </row>
    <row r="573" spans="1:17" s="146" customFormat="1" x14ac:dyDescent="0.25">
      <c r="A573" s="151"/>
      <c r="B573" s="154"/>
      <c r="C573" s="154"/>
      <c r="D573" s="154"/>
      <c r="E573" s="154"/>
      <c r="F573" s="153"/>
      <c r="G573" s="153"/>
      <c r="H573" s="153"/>
      <c r="I573" s="153"/>
      <c r="J573" s="153"/>
      <c r="K573" s="153"/>
      <c r="L573" s="153"/>
      <c r="M573" s="153"/>
      <c r="N573" s="153"/>
      <c r="O573" s="153"/>
      <c r="P573" s="153"/>
      <c r="Q573" s="158"/>
    </row>
    <row r="574" spans="1:17" s="146" customFormat="1" x14ac:dyDescent="0.25">
      <c r="A574" s="151"/>
      <c r="B574" s="154"/>
      <c r="C574" s="154"/>
      <c r="D574" s="154"/>
      <c r="E574" s="154"/>
      <c r="F574" s="153"/>
      <c r="G574" s="153"/>
      <c r="H574" s="153"/>
      <c r="I574" s="153"/>
      <c r="J574" s="153"/>
      <c r="K574" s="153"/>
      <c r="L574" s="153"/>
      <c r="M574" s="153"/>
      <c r="N574" s="153"/>
      <c r="O574" s="153"/>
      <c r="P574" s="153"/>
      <c r="Q574" s="158"/>
    </row>
    <row r="575" spans="1:17" s="146" customFormat="1" x14ac:dyDescent="0.25">
      <c r="A575" s="151"/>
      <c r="B575" s="154"/>
      <c r="C575" s="154"/>
      <c r="D575" s="154"/>
      <c r="E575" s="154"/>
      <c r="F575" s="153"/>
      <c r="G575" s="153"/>
      <c r="H575" s="153"/>
      <c r="I575" s="153"/>
      <c r="J575" s="153"/>
      <c r="K575" s="153"/>
      <c r="L575" s="153"/>
      <c r="M575" s="153"/>
      <c r="N575" s="153"/>
      <c r="O575" s="153"/>
      <c r="P575" s="153"/>
      <c r="Q575" s="158"/>
    </row>
    <row r="576" spans="1:17" s="146" customFormat="1" x14ac:dyDescent="0.25">
      <c r="A576" s="151"/>
      <c r="B576" s="154"/>
      <c r="C576" s="154"/>
      <c r="D576" s="154"/>
      <c r="E576" s="154"/>
      <c r="F576" s="153"/>
      <c r="G576" s="153"/>
      <c r="H576" s="153"/>
      <c r="I576" s="153"/>
      <c r="J576" s="153"/>
      <c r="K576" s="153"/>
      <c r="L576" s="153"/>
      <c r="M576" s="153"/>
      <c r="N576" s="153"/>
      <c r="O576" s="153"/>
      <c r="P576" s="153"/>
      <c r="Q576" s="158"/>
    </row>
    <row r="577" spans="1:17" s="146" customFormat="1" x14ac:dyDescent="0.25">
      <c r="A577" s="151"/>
      <c r="B577" s="154"/>
      <c r="C577" s="154"/>
      <c r="D577" s="154"/>
      <c r="E577" s="154"/>
      <c r="F577" s="153"/>
      <c r="G577" s="153"/>
      <c r="H577" s="153"/>
      <c r="I577" s="153"/>
      <c r="J577" s="153"/>
      <c r="K577" s="153"/>
      <c r="L577" s="153"/>
      <c r="M577" s="153"/>
      <c r="N577" s="153"/>
      <c r="O577" s="153"/>
      <c r="P577" s="153"/>
      <c r="Q577" s="158"/>
    </row>
    <row r="578" spans="1:17" s="146" customFormat="1" x14ac:dyDescent="0.25">
      <c r="A578" s="151"/>
      <c r="B578" s="154"/>
      <c r="C578" s="154"/>
      <c r="D578" s="154"/>
      <c r="E578" s="154"/>
      <c r="F578" s="153"/>
      <c r="G578" s="153"/>
      <c r="H578" s="153"/>
      <c r="I578" s="153"/>
      <c r="J578" s="153"/>
      <c r="K578" s="153"/>
      <c r="L578" s="153"/>
      <c r="M578" s="153"/>
      <c r="N578" s="153"/>
      <c r="O578" s="153"/>
      <c r="P578" s="153"/>
      <c r="Q578" s="158"/>
    </row>
    <row r="579" spans="1:17" s="146" customFormat="1" x14ac:dyDescent="0.25">
      <c r="A579" s="151"/>
      <c r="B579" s="154"/>
      <c r="C579" s="154"/>
      <c r="D579" s="154"/>
      <c r="E579" s="154"/>
      <c r="F579" s="153"/>
      <c r="G579" s="153"/>
      <c r="H579" s="153"/>
      <c r="I579" s="153"/>
      <c r="J579" s="153"/>
      <c r="K579" s="153"/>
      <c r="L579" s="153"/>
      <c r="M579" s="153"/>
      <c r="N579" s="153"/>
      <c r="O579" s="153"/>
      <c r="P579" s="153"/>
      <c r="Q579" s="158"/>
    </row>
    <row r="580" spans="1:17" s="146" customFormat="1" x14ac:dyDescent="0.25">
      <c r="A580" s="151"/>
      <c r="B580" s="154"/>
      <c r="C580" s="154"/>
      <c r="D580" s="154"/>
      <c r="E580" s="154"/>
      <c r="F580" s="153"/>
      <c r="G580" s="153"/>
      <c r="H580" s="153"/>
      <c r="I580" s="153"/>
      <c r="J580" s="153"/>
      <c r="K580" s="153"/>
      <c r="L580" s="153"/>
      <c r="M580" s="153"/>
      <c r="N580" s="153"/>
      <c r="O580" s="153"/>
      <c r="P580" s="153"/>
      <c r="Q580" s="158"/>
    </row>
    <row r="581" spans="1:17" s="146" customFormat="1" x14ac:dyDescent="0.25">
      <c r="A581" s="151"/>
      <c r="B581" s="154"/>
      <c r="C581" s="154"/>
      <c r="D581" s="154"/>
      <c r="E581" s="154"/>
      <c r="F581" s="153"/>
      <c r="G581" s="153"/>
      <c r="H581" s="153"/>
      <c r="I581" s="153"/>
      <c r="J581" s="153"/>
      <c r="K581" s="153"/>
      <c r="L581" s="153"/>
      <c r="M581" s="153"/>
      <c r="N581" s="153"/>
      <c r="O581" s="153"/>
      <c r="P581" s="153"/>
      <c r="Q581" s="158"/>
    </row>
    <row r="582" spans="1:17" s="146" customFormat="1" x14ac:dyDescent="0.25">
      <c r="A582" s="151"/>
      <c r="B582" s="154"/>
      <c r="C582" s="154"/>
      <c r="D582" s="154"/>
      <c r="E582" s="154"/>
      <c r="F582" s="153"/>
      <c r="G582" s="153"/>
      <c r="H582" s="153"/>
      <c r="I582" s="153"/>
      <c r="J582" s="153"/>
      <c r="K582" s="153"/>
      <c r="L582" s="153"/>
      <c r="M582" s="153"/>
      <c r="N582" s="153"/>
      <c r="O582" s="153"/>
      <c r="P582" s="153"/>
      <c r="Q582" s="158"/>
    </row>
    <row r="583" spans="1:17" s="146" customFormat="1" x14ac:dyDescent="0.25">
      <c r="A583" s="151"/>
      <c r="B583" s="154"/>
      <c r="C583" s="154"/>
      <c r="D583" s="154"/>
      <c r="E583" s="154"/>
      <c r="F583" s="153"/>
      <c r="G583" s="153"/>
      <c r="H583" s="153"/>
      <c r="I583" s="153"/>
      <c r="J583" s="153"/>
      <c r="K583" s="153"/>
      <c r="L583" s="153"/>
      <c r="M583" s="153"/>
      <c r="N583" s="153"/>
      <c r="O583" s="153"/>
      <c r="P583" s="153"/>
      <c r="Q583" s="158"/>
    </row>
    <row r="584" spans="1:17" s="146" customFormat="1" x14ac:dyDescent="0.25">
      <c r="A584" s="151"/>
      <c r="B584" s="154"/>
      <c r="C584" s="154"/>
      <c r="D584" s="154"/>
      <c r="E584" s="154"/>
      <c r="F584" s="153"/>
      <c r="G584" s="153"/>
      <c r="H584" s="153"/>
      <c r="I584" s="153"/>
      <c r="J584" s="153"/>
      <c r="K584" s="153"/>
      <c r="L584" s="153"/>
      <c r="M584" s="153"/>
      <c r="N584" s="153"/>
      <c r="O584" s="153"/>
      <c r="P584" s="153"/>
      <c r="Q584" s="158"/>
    </row>
    <row r="585" spans="1:17" s="146" customFormat="1" x14ac:dyDescent="0.25">
      <c r="A585" s="151"/>
      <c r="B585" s="154"/>
      <c r="C585" s="154"/>
      <c r="D585" s="154"/>
      <c r="E585" s="154"/>
      <c r="F585" s="153"/>
      <c r="G585" s="153"/>
      <c r="H585" s="153"/>
      <c r="I585" s="153"/>
      <c r="J585" s="153"/>
      <c r="K585" s="153"/>
      <c r="L585" s="153"/>
      <c r="M585" s="153"/>
      <c r="N585" s="153"/>
      <c r="O585" s="153"/>
      <c r="P585" s="153"/>
      <c r="Q585" s="158"/>
    </row>
    <row r="586" spans="1:17" s="146" customFormat="1" x14ac:dyDescent="0.25">
      <c r="A586" s="151"/>
      <c r="B586" s="154"/>
      <c r="C586" s="154"/>
      <c r="D586" s="154"/>
      <c r="E586" s="154"/>
      <c r="F586" s="153"/>
      <c r="G586" s="153"/>
      <c r="H586" s="153"/>
      <c r="I586" s="153"/>
      <c r="J586" s="153"/>
      <c r="K586" s="153"/>
      <c r="L586" s="153"/>
      <c r="M586" s="153"/>
      <c r="N586" s="153"/>
      <c r="O586" s="153"/>
      <c r="P586" s="153"/>
      <c r="Q586" s="158"/>
    </row>
    <row r="587" spans="1:17" s="146" customFormat="1" x14ac:dyDescent="0.25">
      <c r="A587" s="151"/>
      <c r="B587" s="154"/>
      <c r="C587" s="154"/>
      <c r="D587" s="154"/>
      <c r="E587" s="154"/>
      <c r="F587" s="153"/>
      <c r="G587" s="153"/>
      <c r="H587" s="153"/>
      <c r="I587" s="153"/>
      <c r="J587" s="153"/>
      <c r="K587" s="153"/>
      <c r="L587" s="153"/>
      <c r="M587" s="153"/>
      <c r="N587" s="153"/>
      <c r="O587" s="153"/>
      <c r="P587" s="153"/>
      <c r="Q587" s="158"/>
    </row>
    <row r="588" spans="1:17" s="146" customFormat="1" x14ac:dyDescent="0.25">
      <c r="A588" s="151"/>
      <c r="B588" s="154"/>
      <c r="C588" s="154"/>
      <c r="D588" s="154"/>
      <c r="E588" s="154"/>
      <c r="F588" s="153"/>
      <c r="G588" s="153"/>
      <c r="H588" s="153"/>
      <c r="I588" s="153"/>
      <c r="J588" s="153"/>
      <c r="K588" s="153"/>
      <c r="L588" s="153"/>
      <c r="M588" s="153"/>
      <c r="N588" s="153"/>
      <c r="O588" s="153"/>
      <c r="P588" s="153"/>
      <c r="Q588" s="158"/>
    </row>
    <row r="589" spans="1:17" s="146" customFormat="1" x14ac:dyDescent="0.25">
      <c r="A589" s="151"/>
      <c r="B589" s="154"/>
      <c r="C589" s="154"/>
      <c r="D589" s="154"/>
      <c r="E589" s="154"/>
      <c r="F589" s="153"/>
      <c r="G589" s="153"/>
      <c r="H589" s="153"/>
      <c r="I589" s="153"/>
      <c r="J589" s="153"/>
      <c r="K589" s="153"/>
      <c r="L589" s="153"/>
      <c r="M589" s="153"/>
      <c r="N589" s="153"/>
      <c r="O589" s="153"/>
      <c r="P589" s="153"/>
      <c r="Q589" s="158"/>
    </row>
    <row r="590" spans="1:17" s="146" customFormat="1" x14ac:dyDescent="0.25">
      <c r="A590" s="151"/>
      <c r="B590" s="154"/>
      <c r="C590" s="154"/>
      <c r="D590" s="154"/>
      <c r="E590" s="154"/>
      <c r="F590" s="153"/>
      <c r="G590" s="153"/>
      <c r="H590" s="153"/>
      <c r="I590" s="153"/>
      <c r="J590" s="153"/>
      <c r="K590" s="153"/>
      <c r="L590" s="153"/>
      <c r="M590" s="153"/>
      <c r="N590" s="153"/>
      <c r="O590" s="153"/>
      <c r="P590" s="153"/>
      <c r="Q590" s="158"/>
    </row>
    <row r="591" spans="1:17" s="146" customFormat="1" x14ac:dyDescent="0.25">
      <c r="A591" s="151"/>
      <c r="B591" s="154"/>
      <c r="C591" s="154"/>
      <c r="D591" s="154"/>
      <c r="E591" s="154"/>
      <c r="F591" s="153"/>
      <c r="G591" s="153"/>
      <c r="H591" s="153"/>
      <c r="I591" s="153"/>
      <c r="J591" s="153"/>
      <c r="K591" s="153"/>
      <c r="L591" s="153"/>
      <c r="M591" s="153"/>
      <c r="N591" s="153"/>
      <c r="O591" s="153"/>
      <c r="P591" s="153"/>
      <c r="Q591" s="158"/>
    </row>
    <row r="592" spans="1:17" s="146" customFormat="1" x14ac:dyDescent="0.25">
      <c r="A592" s="151"/>
      <c r="B592" s="154"/>
      <c r="C592" s="154"/>
      <c r="D592" s="154"/>
      <c r="E592" s="154"/>
      <c r="F592" s="153"/>
      <c r="G592" s="153"/>
      <c r="H592" s="153"/>
      <c r="I592" s="153"/>
      <c r="J592" s="153"/>
      <c r="K592" s="153"/>
      <c r="L592" s="153"/>
      <c r="M592" s="153"/>
      <c r="N592" s="153"/>
      <c r="O592" s="153"/>
      <c r="P592" s="153"/>
      <c r="Q592" s="158"/>
    </row>
    <row r="593" spans="1:17" s="146" customFormat="1" x14ac:dyDescent="0.25">
      <c r="A593" s="151"/>
      <c r="B593" s="154"/>
      <c r="C593" s="154"/>
      <c r="D593" s="154"/>
      <c r="E593" s="154"/>
      <c r="F593" s="153"/>
      <c r="G593" s="153"/>
      <c r="H593" s="153"/>
      <c r="I593" s="153"/>
      <c r="J593" s="153"/>
      <c r="K593" s="153"/>
      <c r="L593" s="153"/>
      <c r="M593" s="153"/>
      <c r="N593" s="153"/>
      <c r="O593" s="153"/>
      <c r="P593" s="153"/>
      <c r="Q593" s="158"/>
    </row>
    <row r="594" spans="1:17" s="146" customFormat="1" x14ac:dyDescent="0.25">
      <c r="A594" s="151"/>
      <c r="B594" s="154"/>
      <c r="C594" s="154"/>
      <c r="D594" s="154"/>
      <c r="E594" s="154"/>
      <c r="F594" s="153"/>
      <c r="G594" s="153"/>
      <c r="H594" s="153"/>
      <c r="I594" s="153"/>
      <c r="J594" s="153"/>
      <c r="K594" s="153"/>
      <c r="L594" s="153"/>
      <c r="M594" s="153"/>
      <c r="N594" s="153"/>
      <c r="O594" s="153"/>
      <c r="P594" s="153"/>
      <c r="Q594" s="158"/>
    </row>
    <row r="595" spans="1:17" s="146" customFormat="1" x14ac:dyDescent="0.25">
      <c r="A595" s="151"/>
      <c r="B595" s="154"/>
      <c r="C595" s="154"/>
      <c r="D595" s="154"/>
      <c r="E595" s="154"/>
      <c r="F595" s="153"/>
      <c r="G595" s="153"/>
      <c r="H595" s="153"/>
      <c r="I595" s="153"/>
      <c r="J595" s="153"/>
      <c r="K595" s="153"/>
      <c r="L595" s="153"/>
      <c r="M595" s="153"/>
      <c r="N595" s="153"/>
      <c r="O595" s="153"/>
      <c r="P595" s="153"/>
      <c r="Q595" s="158"/>
    </row>
    <row r="596" spans="1:17" s="146" customFormat="1" x14ac:dyDescent="0.25">
      <c r="A596" s="151"/>
      <c r="B596" s="154"/>
      <c r="C596" s="154"/>
      <c r="D596" s="154"/>
      <c r="E596" s="154"/>
      <c r="F596" s="153"/>
      <c r="G596" s="153"/>
      <c r="H596" s="153"/>
      <c r="I596" s="153"/>
      <c r="J596" s="153"/>
      <c r="K596" s="153"/>
      <c r="L596" s="153"/>
      <c r="M596" s="153"/>
      <c r="N596" s="153"/>
      <c r="O596" s="153"/>
      <c r="P596" s="153"/>
      <c r="Q596" s="158"/>
    </row>
    <row r="597" spans="1:17" s="146" customFormat="1" x14ac:dyDescent="0.25">
      <c r="A597" s="151"/>
      <c r="B597" s="154"/>
      <c r="C597" s="154"/>
      <c r="D597" s="154"/>
      <c r="E597" s="154"/>
      <c r="F597" s="153"/>
      <c r="G597" s="153"/>
      <c r="H597" s="153"/>
      <c r="I597" s="153"/>
      <c r="J597" s="153"/>
      <c r="K597" s="153"/>
      <c r="L597" s="153"/>
      <c r="M597" s="153"/>
      <c r="N597" s="153"/>
      <c r="O597" s="153"/>
      <c r="P597" s="153"/>
      <c r="Q597" s="158"/>
    </row>
    <row r="598" spans="1:17" s="146" customFormat="1" x14ac:dyDescent="0.25">
      <c r="A598" s="151"/>
      <c r="B598" s="154"/>
      <c r="C598" s="154"/>
      <c r="D598" s="154"/>
      <c r="E598" s="154"/>
      <c r="F598" s="153"/>
      <c r="G598" s="153"/>
      <c r="H598" s="153"/>
      <c r="I598" s="153"/>
      <c r="J598" s="153"/>
      <c r="K598" s="153"/>
      <c r="L598" s="153"/>
      <c r="M598" s="153"/>
      <c r="N598" s="153"/>
      <c r="O598" s="153"/>
      <c r="P598" s="153"/>
      <c r="Q598" s="158"/>
    </row>
    <row r="599" spans="1:17" s="146" customFormat="1" x14ac:dyDescent="0.25">
      <c r="A599" s="151"/>
      <c r="B599" s="154"/>
      <c r="C599" s="154"/>
      <c r="D599" s="154"/>
      <c r="E599" s="154"/>
      <c r="F599" s="153"/>
      <c r="G599" s="153"/>
      <c r="H599" s="153"/>
      <c r="I599" s="153"/>
      <c r="J599" s="153"/>
      <c r="K599" s="153"/>
      <c r="L599" s="153"/>
      <c r="M599" s="153"/>
      <c r="N599" s="153"/>
      <c r="O599" s="153"/>
      <c r="P599" s="153"/>
      <c r="Q599" s="158"/>
    </row>
    <row r="600" spans="1:17" s="146" customFormat="1" x14ac:dyDescent="0.25">
      <c r="A600" s="151"/>
      <c r="B600" s="154"/>
      <c r="C600" s="154"/>
      <c r="D600" s="154"/>
      <c r="E600" s="154"/>
      <c r="F600" s="153"/>
      <c r="G600" s="153"/>
      <c r="H600" s="153"/>
      <c r="I600" s="153"/>
      <c r="J600" s="153"/>
      <c r="K600" s="153"/>
      <c r="L600" s="153"/>
      <c r="M600" s="153"/>
      <c r="N600" s="153"/>
      <c r="O600" s="153"/>
      <c r="P600" s="153"/>
      <c r="Q600" s="158"/>
    </row>
    <row r="601" spans="1:17" x14ac:dyDescent="0.25"/>
  </sheetData>
  <sheetProtection sheet="1" objects="1" scenarios="1"/>
  <mergeCells count="2">
    <mergeCell ref="A1:Q1"/>
    <mergeCell ref="A2:Q2"/>
  </mergeCells>
  <pageMargins left="0.7" right="0.7" top="0.75" bottom="0.75" header="0.3" footer="0.3"/>
  <pageSetup paperSize="9" scale="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General information</vt:lpstr>
      <vt:lpstr>Summary Sheet</vt:lpstr>
      <vt:lpstr>Infrastructure Details</vt:lpstr>
      <vt:lpstr>Division Wise Losses</vt:lpstr>
      <vt:lpstr>Form-Input energy</vt:lpstr>
      <vt:lpstr>Details of Received Sources</vt:lpstr>
      <vt:lpstr>Detail of Consumers&amp;Consumption</vt:lpstr>
      <vt:lpstr>Details on Feeder Levels</vt:lpstr>
      <vt:lpstr>'Details on Feeder Levels'!Print_Area</vt:lpstr>
      <vt:lpstr>'Division Wise Losses'!Print_Area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2022-08-25T21:05:34Z</dcterms:modified>
</cp:coreProperties>
</file>